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mc:AlternateContent xmlns:mc="http://schemas.openxmlformats.org/markup-compatibility/2006">
    <mc:Choice Requires="x15">
      <x15ac:absPath xmlns:x15ac="http://schemas.microsoft.com/office/spreadsheetml/2010/11/ac" url="C:\Users\85258\Desktop\2025项目\柘汪镇农村公路宋岭路改建工程\"/>
    </mc:Choice>
  </mc:AlternateContent>
  <xr:revisionPtr revIDLastSave="0" documentId="13_ncr:1_{F140F60A-73CF-4276-8259-7E3C4DA43EC7}" xr6:coauthVersionLast="47" xr6:coauthVersionMax="47" xr10:uidLastSave="{00000000-0000-0000-0000-000000000000}"/>
  <bookViews>
    <workbookView xWindow="-25710" yWindow="-110" windowWidth="25820" windowHeight="13900" tabRatio="888" xr2:uid="{0831B4D0-3F38-4945-A290-9CFAF2C4B1CC}"/>
  </bookViews>
  <sheets>
    <sheet name="封面" sheetId="1" r:id="rId1"/>
    <sheet name="说明" sheetId="9" r:id="rId2"/>
    <sheet name="汇总表" sheetId="2" r:id="rId3"/>
    <sheet name="100章" sheetId="33" r:id="rId4"/>
    <sheet name="200章" sheetId="39" r:id="rId5"/>
    <sheet name="300章" sheetId="40" r:id="rId6"/>
    <sheet name="600章" sheetId="42" r:id="rId7"/>
    <sheet name="附表1" sheetId="35" r:id="rId8"/>
    <sheet name="附表2" sheetId="34" r:id="rId9"/>
  </sheets>
  <externalReferences>
    <externalReference r:id="rId10"/>
  </externalReferences>
  <definedNames>
    <definedName name="_xlnm.Print_Area" localSheetId="3">'100章'!$A$1:$F$15</definedName>
    <definedName name="_xlnm.Print_Area" localSheetId="4">'200章'!$A$1:$F$12</definedName>
    <definedName name="_xlnm.Print_Area" localSheetId="5">'300章'!$A$1:$F$19</definedName>
    <definedName name="_xlnm.Print_Area" localSheetId="6">'600章'!$A$1:$F$16</definedName>
    <definedName name="_xlnm.Print_Area" localSheetId="0">封面!$A$1:$A$21</definedName>
    <definedName name="_xlnm.Print_Area" localSheetId="7">附表1!$A$1:$N$23</definedName>
    <definedName name="_xlnm.Print_Area" localSheetId="8">附表2!$A$1:$R$22</definedName>
    <definedName name="_xlnm.Print_Area" localSheetId="2">汇总表!$A$1:$E$19</definedName>
    <definedName name="_xlnm.Print_Area" localSheetId="1">说明!$A$1:$A$23</definedName>
    <definedName name="_xlnm.Print_Titles" localSheetId="4">'200章'!$1:$4</definedName>
    <definedName name="_xlnm.Print_Titles" localSheetId="5">'300章'!$1:$5</definedName>
    <definedName name="_xlnm.Print_Titles" localSheetId="6">'600章'!$1:$5</definedName>
    <definedName name="两百章">'[1]200章 (2)'!$B$5:$B$161</definedName>
    <definedName name="六百章">'[1]600章（2）'!$B$5:$B$117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33" l="1"/>
  <c r="E8" i="33"/>
  <c r="F8" i="33" s="1"/>
  <c r="A1" i="2"/>
  <c r="A3" i="33"/>
  <c r="A3" i="39" s="1"/>
  <c r="A3" i="40" s="1"/>
  <c r="F5" i="33"/>
  <c r="F7" i="33"/>
  <c r="F9" i="33"/>
  <c r="F10" i="33"/>
  <c r="F11" i="33"/>
  <c r="F12" i="33"/>
  <c r="F13" i="33"/>
  <c r="F14" i="33"/>
  <c r="I5" i="39"/>
  <c r="D5" i="39" s="1"/>
  <c r="F5" i="39" s="1"/>
  <c r="I6" i="39"/>
  <c r="D6" i="39" s="1"/>
  <c r="F6" i="39" s="1"/>
  <c r="J6" i="39"/>
  <c r="I7" i="39"/>
  <c r="D7" i="39" s="1"/>
  <c r="F7" i="39" s="1"/>
  <c r="G8" i="39"/>
  <c r="I9" i="39"/>
  <c r="D9" i="39" s="1"/>
  <c r="F9" i="39" s="1"/>
  <c r="I10" i="39"/>
  <c r="D10" i="39" s="1"/>
  <c r="F10" i="39" s="1"/>
  <c r="I11" i="39"/>
  <c r="D11" i="39" s="1"/>
  <c r="F11" i="39" s="1"/>
  <c r="I12" i="39"/>
  <c r="I13" i="39"/>
  <c r="I6" i="40"/>
  <c r="D6" i="40" s="1"/>
  <c r="F6" i="40" s="1"/>
  <c r="H7" i="40"/>
  <c r="J7" i="40"/>
  <c r="I7" i="40"/>
  <c r="D7" i="40" s="1"/>
  <c r="F7" i="40" s="1"/>
  <c r="I8" i="40"/>
  <c r="D8" i="40" s="1"/>
  <c r="F8" i="40" s="1"/>
  <c r="F9" i="40"/>
  <c r="I9" i="40"/>
  <c r="G10" i="40"/>
  <c r="H10" i="40"/>
  <c r="J10" i="40"/>
  <c r="L10" i="40"/>
  <c r="I10" i="40" s="1"/>
  <c r="D10" i="40" s="1"/>
  <c r="F10" i="40" s="1"/>
  <c r="I11" i="40"/>
  <c r="D11" i="40" s="1"/>
  <c r="F11" i="40" s="1"/>
  <c r="I12" i="40"/>
  <c r="D12" i="40" s="1"/>
  <c r="F12" i="40" s="1"/>
  <c r="I13" i="40"/>
  <c r="D13" i="40" s="1"/>
  <c r="F13" i="40" s="1"/>
  <c r="J13" i="40"/>
  <c r="I14" i="40"/>
  <c r="D14" i="40" s="1"/>
  <c r="F14" i="40" s="1"/>
  <c r="I15" i="40"/>
  <c r="D15" i="40" s="1"/>
  <c r="F15" i="40" s="1"/>
  <c r="I16" i="40"/>
  <c r="D16" i="40" s="1"/>
  <c r="F16" i="40" s="1"/>
  <c r="I17" i="40"/>
  <c r="D17" i="40" s="1"/>
  <c r="F17" i="40" s="1"/>
  <c r="I18" i="40"/>
  <c r="D18" i="40" s="1"/>
  <c r="F18" i="40" s="1"/>
  <c r="I19" i="40"/>
  <c r="I20" i="40"/>
  <c r="J20" i="40"/>
  <c r="K20" i="40"/>
  <c r="D6" i="42"/>
  <c r="F6" i="42"/>
  <c r="H6" i="42"/>
  <c r="D7" i="42"/>
  <c r="F7" i="42" s="1"/>
  <c r="D8" i="42"/>
  <c r="F8" i="42"/>
  <c r="D9" i="42"/>
  <c r="F9" i="42"/>
  <c r="D10" i="42"/>
  <c r="F10" i="42"/>
  <c r="D11" i="42"/>
  <c r="F11" i="42"/>
  <c r="H12" i="42"/>
  <c r="D12" i="42"/>
  <c r="F12" i="42"/>
  <c r="D13" i="42"/>
  <c r="F13" i="42"/>
  <c r="D14" i="42"/>
  <c r="F14" i="42"/>
  <c r="D15" i="42"/>
  <c r="F15" i="42"/>
  <c r="D16" i="42" l="1"/>
  <c r="E9" i="2" s="1"/>
  <c r="A3" i="42"/>
  <c r="D19" i="40"/>
  <c r="E6" i="2" s="1"/>
  <c r="L8" i="39"/>
  <c r="I8" i="39" s="1"/>
  <c r="D8" i="39" s="1"/>
  <c r="F8" i="39" s="1"/>
  <c r="D12" i="39" s="1"/>
  <c r="E5" i="2" s="1"/>
  <c r="F6" i="33" s="1"/>
  <c r="D15" i="33" s="1"/>
  <c r="E4" i="2" s="1"/>
  <c r="E11" i="2" s="1"/>
  <c r="E13" i="2" l="1"/>
  <c r="E14" i="2" s="1"/>
  <c r="H13" i="33" s="1"/>
  <c r="G8" i="33" l="1"/>
  <c r="G13" i="33"/>
</calcChain>
</file>

<file path=xl/sharedStrings.xml><?xml version="1.0" encoding="utf-8"?>
<sst xmlns="http://schemas.openxmlformats.org/spreadsheetml/2006/main" count="317" uniqueCount="205">
  <si>
    <r>
      <rPr>
        <b/>
        <sz val="28"/>
        <rFont val="宋体"/>
        <family val="3"/>
        <charset val="134"/>
      </rPr>
      <t>工</t>
    </r>
  </si>
  <si>
    <r>
      <rPr>
        <b/>
        <sz val="28"/>
        <rFont val="宋体"/>
        <family val="3"/>
        <charset val="134"/>
      </rPr>
      <t>程</t>
    </r>
  </si>
  <si>
    <r>
      <rPr>
        <b/>
        <sz val="28"/>
        <rFont val="宋体"/>
        <family val="3"/>
        <charset val="134"/>
      </rPr>
      <t>量</t>
    </r>
  </si>
  <si>
    <r>
      <rPr>
        <b/>
        <sz val="28"/>
        <rFont val="宋体"/>
        <family val="3"/>
        <charset val="134"/>
      </rPr>
      <t>清</t>
    </r>
  </si>
  <si>
    <r>
      <rPr>
        <b/>
        <sz val="28"/>
        <rFont val="宋体"/>
        <family val="3"/>
        <charset val="134"/>
      </rPr>
      <t>单</t>
    </r>
  </si>
  <si>
    <r>
      <t>招</t>
    </r>
    <r>
      <rPr>
        <sz val="16"/>
        <rFont val="Times New Roman"/>
        <family val="1"/>
      </rPr>
      <t xml:space="preserve"> </t>
    </r>
    <r>
      <rPr>
        <sz val="16"/>
        <rFont val="宋体"/>
        <family val="3"/>
        <charset val="134"/>
      </rPr>
      <t>标</t>
    </r>
    <r>
      <rPr>
        <sz val="16"/>
        <rFont val="Times New Roman"/>
        <family val="1"/>
      </rPr>
      <t xml:space="preserve"> </t>
    </r>
    <r>
      <rPr>
        <sz val="16"/>
        <rFont val="宋体"/>
        <family val="3"/>
        <charset val="134"/>
      </rPr>
      <t>人：赣榆区柘汪镇人民政府</t>
    </r>
  </si>
  <si>
    <r>
      <t>1.</t>
    </r>
    <r>
      <rPr>
        <b/>
        <sz val="16"/>
        <rFont val="黑体"/>
        <family val="3"/>
        <charset val="134"/>
      </rPr>
      <t>工程量清单说明</t>
    </r>
  </si>
  <si>
    <r>
      <t xml:space="preserve">1.4 </t>
    </r>
    <r>
      <rPr>
        <sz val="12"/>
        <rFont val="宋体"/>
        <family val="3"/>
        <charset val="134"/>
      </rPr>
      <t>工程量清单各章是按第八章</t>
    </r>
    <r>
      <rPr>
        <sz val="12"/>
        <rFont val="Times New Roman"/>
        <family val="1"/>
      </rPr>
      <t>“</t>
    </r>
    <r>
      <rPr>
        <sz val="12"/>
        <rFont val="宋体"/>
        <family val="3"/>
        <charset val="134"/>
      </rPr>
      <t>工程量清单计量规则</t>
    </r>
    <r>
      <rPr>
        <sz val="12"/>
        <rFont val="Times New Roman"/>
        <family val="1"/>
      </rPr>
      <t>”</t>
    </r>
    <r>
      <rPr>
        <sz val="12"/>
        <rFont val="宋体"/>
        <family val="3"/>
        <charset val="134"/>
      </rPr>
      <t>、第七章</t>
    </r>
    <r>
      <rPr>
        <sz val="12"/>
        <rFont val="Times New Roman"/>
        <family val="1"/>
      </rPr>
      <t>“</t>
    </r>
    <r>
      <rPr>
        <sz val="12"/>
        <rFont val="宋体"/>
        <family val="3"/>
        <charset val="134"/>
      </rPr>
      <t>技术规范</t>
    </r>
    <r>
      <rPr>
        <sz val="12"/>
        <rFont val="Times New Roman"/>
        <family val="1"/>
      </rPr>
      <t>”</t>
    </r>
    <r>
      <rPr>
        <sz val="12"/>
        <rFont val="宋体"/>
        <family val="3"/>
        <charset val="134"/>
      </rPr>
      <t>的相应章次编号的，因此，工程量清单中各章的工程子目的范围与计量等应与</t>
    </r>
    <r>
      <rPr>
        <sz val="12"/>
        <rFont val="Times New Roman"/>
        <family val="1"/>
      </rPr>
      <t>“</t>
    </r>
    <r>
      <rPr>
        <sz val="12"/>
        <rFont val="宋体"/>
        <family val="3"/>
        <charset val="134"/>
      </rPr>
      <t>工程量清单计量规则</t>
    </r>
    <r>
      <rPr>
        <sz val="12"/>
        <rFont val="Times New Roman"/>
        <family val="1"/>
      </rPr>
      <t>”“</t>
    </r>
    <r>
      <rPr>
        <sz val="12"/>
        <rFont val="宋体"/>
        <family val="3"/>
        <charset val="134"/>
      </rPr>
      <t>技术规范</t>
    </r>
    <r>
      <rPr>
        <sz val="12"/>
        <rFont val="Times New Roman"/>
        <family val="1"/>
      </rPr>
      <t>”</t>
    </r>
    <r>
      <rPr>
        <sz val="12"/>
        <rFont val="宋体"/>
        <family val="3"/>
        <charset val="134"/>
      </rPr>
      <t>相应章节的范围、计量与支付条款结合起来理解或解释。</t>
    </r>
  </si>
  <si>
    <r>
      <t xml:space="preserve">1.5 </t>
    </r>
    <r>
      <rPr>
        <sz val="12"/>
        <rFont val="宋体"/>
        <family val="3"/>
        <charset val="134"/>
      </rPr>
      <t>对作业和材料的</t>
    </r>
    <r>
      <rPr>
        <sz val="12"/>
        <rFont val="Times New Roman"/>
        <family val="1"/>
      </rPr>
      <t>—</t>
    </r>
    <r>
      <rPr>
        <sz val="12"/>
        <rFont val="宋体"/>
        <family val="3"/>
        <charset val="134"/>
      </rPr>
      <t>般说明或规定，未重复写入工程量清单内，在给工程量清单各子目标价前，应参阅第七章</t>
    </r>
    <r>
      <rPr>
        <sz val="12"/>
        <rFont val="Times New Roman"/>
        <family val="1"/>
      </rPr>
      <t>“</t>
    </r>
    <r>
      <rPr>
        <sz val="12"/>
        <rFont val="宋体"/>
        <family val="3"/>
        <charset val="134"/>
      </rPr>
      <t>技术规范</t>
    </r>
    <r>
      <rPr>
        <sz val="12"/>
        <rFont val="Times New Roman"/>
        <family val="1"/>
      </rPr>
      <t>”</t>
    </r>
    <r>
      <rPr>
        <sz val="12"/>
        <rFont val="宋体"/>
        <family val="3"/>
        <charset val="134"/>
      </rPr>
      <t>的有关内容。</t>
    </r>
  </si>
  <si>
    <r>
      <t xml:space="preserve">1.7 </t>
    </r>
    <r>
      <rPr>
        <sz val="12"/>
        <rFont val="宋体"/>
        <family val="3"/>
        <charset val="134"/>
      </rPr>
      <t>图纸中所列的工程数量表及数量汇总表仅是提供资料，不是工程量清单的外延。当图纸与工程量清单所列数量不一致时，以工程量清单所列数量作为报价的依据。</t>
    </r>
  </si>
  <si>
    <r>
      <t xml:space="preserve">2.1 </t>
    </r>
    <r>
      <rPr>
        <sz val="12"/>
        <rFont val="宋体"/>
        <family val="3"/>
        <charset val="134"/>
      </rPr>
      <t>工程量清单中的每一子目须填入单价或价格，且只允许有一个报价。</t>
    </r>
  </si>
  <si>
    <r>
      <t xml:space="preserve">2.2 </t>
    </r>
    <r>
      <rPr>
        <sz val="12"/>
        <rFont val="宋体"/>
        <family val="3"/>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</si>
  <si>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r>
      <t xml:space="preserve">2.4 </t>
    </r>
    <r>
      <rPr>
        <sz val="12"/>
        <rFont val="宋体"/>
        <family val="3"/>
        <charset val="134"/>
      </rPr>
      <t>符合合同条款规定的全部费用应认为已被计入有标价的工程量清单所列各子目之中，未列子目不予计量的工作，其费用应视为已分摊在本合同工程的有关子目的单价或总额价之中。</t>
    </r>
  </si>
  <si>
    <r>
      <t xml:space="preserve">2.5 </t>
    </r>
    <r>
      <rPr>
        <sz val="12"/>
        <rFont val="宋体"/>
        <family val="3"/>
        <charset val="134"/>
      </rPr>
      <t>承包人用于本合同工程的各类装备的提供、运输、维护、拆卸、拼装等支付的费用，已包括在工程量清单的单价与总额价之中。</t>
    </r>
  </si>
  <si>
    <r>
      <t xml:space="preserve">2.6 </t>
    </r>
    <r>
      <rPr>
        <sz val="12"/>
        <rFont val="宋体"/>
        <family val="3"/>
        <charset val="134"/>
      </rPr>
      <t>工程量清单中各项金额均以人民币（元）结算。</t>
    </r>
  </si>
  <si>
    <r>
      <t xml:space="preserve">2.7 </t>
    </r>
    <r>
      <rPr>
        <sz val="12"/>
        <rFont val="宋体"/>
        <family val="3"/>
        <charset val="134"/>
      </rPr>
      <t>暂列金额（不含计日工总额）的数量及拟用子目的说明：清单合计的</t>
    </r>
    <r>
      <rPr>
        <sz val="12"/>
        <rFont val="Times New Roman"/>
        <family val="1"/>
      </rPr>
      <t>8%</t>
    </r>
    <r>
      <rPr>
        <sz val="12"/>
        <rFont val="宋体"/>
        <family val="3"/>
        <charset val="134"/>
      </rPr>
      <t>。</t>
    </r>
  </si>
  <si>
    <r>
      <t xml:space="preserve">2.8 </t>
    </r>
    <r>
      <rPr>
        <sz val="12"/>
        <rFont val="宋体"/>
        <family val="3"/>
        <charset val="134"/>
      </rPr>
      <t>暂估价的数量及拟用子目的说明：无。</t>
    </r>
  </si>
  <si>
    <r>
      <t>3.</t>
    </r>
    <r>
      <rPr>
        <b/>
        <sz val="16"/>
        <rFont val="黑体"/>
        <family val="3"/>
        <charset val="134"/>
      </rPr>
      <t>计日工说明</t>
    </r>
  </si>
  <si>
    <r>
      <rPr>
        <sz val="12"/>
        <rFont val="宋体"/>
        <family val="3"/>
        <charset val="134"/>
      </rPr>
      <t>无</t>
    </r>
  </si>
  <si>
    <r>
      <t xml:space="preserve">4. </t>
    </r>
    <r>
      <rPr>
        <b/>
        <sz val="16"/>
        <rFont val="黑体"/>
        <family val="3"/>
        <charset val="134"/>
      </rPr>
      <t>其它说明</t>
    </r>
  </si>
  <si>
    <r>
      <t xml:space="preserve">4.2 </t>
    </r>
    <r>
      <rPr>
        <sz val="12"/>
        <rFont val="宋体"/>
        <family val="3"/>
        <charset val="134"/>
      </rPr>
      <t>本项目雨水井、雨水口均采用球墨铸铁井盖，含在相关单价中，不单独计量。</t>
    </r>
  </si>
  <si>
    <r>
      <t xml:space="preserve">4.3 </t>
    </r>
    <r>
      <rPr>
        <sz val="12"/>
        <rFont val="宋体"/>
        <family val="3"/>
        <charset val="134"/>
      </rPr>
      <t>本项目雨水工程中涉及的挖方及回填含在相关单价中，不单独计量。</t>
    </r>
  </si>
  <si>
    <r>
      <rPr>
        <sz val="11"/>
        <rFont val="宋体"/>
        <family val="3"/>
        <charset val="134"/>
      </rPr>
      <t>序号</t>
    </r>
  </si>
  <si>
    <r>
      <rPr>
        <sz val="11"/>
        <rFont val="宋体"/>
        <family val="3"/>
        <charset val="134"/>
      </rPr>
      <t>章次</t>
    </r>
  </si>
  <si>
    <r>
      <rPr>
        <sz val="11"/>
        <rFont val="宋体"/>
        <family val="3"/>
        <charset val="134"/>
      </rPr>
      <t>科目名称</t>
    </r>
  </si>
  <si>
    <r>
      <rPr>
        <sz val="11"/>
        <rFont val="宋体"/>
        <family val="3"/>
        <charset val="134"/>
      </rPr>
      <t>金额（元）</t>
    </r>
  </si>
  <si>
    <r>
      <t>100</t>
    </r>
    <r>
      <rPr>
        <sz val="11"/>
        <rFont val="宋体"/>
        <family val="3"/>
        <charset val="134"/>
      </rPr>
      <t>章</t>
    </r>
  </si>
  <si>
    <r>
      <rPr>
        <sz val="11"/>
        <rFont val="宋体"/>
        <family val="3"/>
        <charset val="134"/>
      </rPr>
      <t>总则</t>
    </r>
  </si>
  <si>
    <r>
      <t>200</t>
    </r>
    <r>
      <rPr>
        <sz val="11"/>
        <rFont val="宋体"/>
        <family val="3"/>
        <charset val="134"/>
      </rPr>
      <t>章</t>
    </r>
  </si>
  <si>
    <r>
      <rPr>
        <sz val="11"/>
        <rFont val="宋体"/>
        <family val="3"/>
        <charset val="134"/>
      </rPr>
      <t>路基工程</t>
    </r>
  </si>
  <si>
    <r>
      <t>300</t>
    </r>
    <r>
      <rPr>
        <sz val="11"/>
        <rFont val="宋体"/>
        <family val="3"/>
        <charset val="134"/>
      </rPr>
      <t>章</t>
    </r>
  </si>
  <si>
    <r>
      <rPr>
        <sz val="11"/>
        <rFont val="宋体"/>
        <family val="3"/>
        <charset val="134"/>
      </rPr>
      <t>路面工程</t>
    </r>
  </si>
  <si>
    <r>
      <t>400</t>
    </r>
    <r>
      <rPr>
        <sz val="11"/>
        <rFont val="宋体"/>
        <family val="3"/>
        <charset val="134"/>
      </rPr>
      <t>章</t>
    </r>
  </si>
  <si>
    <t>桥梁、涵洞工程（空）</t>
  </si>
  <si>
    <r>
      <rPr>
        <sz val="11"/>
        <rFont val="宋体"/>
        <family val="3"/>
        <charset val="134"/>
      </rPr>
      <t>－</t>
    </r>
  </si>
  <si>
    <r>
      <t>500</t>
    </r>
    <r>
      <rPr>
        <sz val="11"/>
        <rFont val="宋体"/>
        <family val="3"/>
        <charset val="134"/>
      </rPr>
      <t>章</t>
    </r>
  </si>
  <si>
    <t>隧道工程（空）</t>
  </si>
  <si>
    <r>
      <t>600</t>
    </r>
    <r>
      <rPr>
        <sz val="11"/>
        <rFont val="宋体"/>
        <family val="3"/>
        <charset val="134"/>
      </rPr>
      <t>章</t>
    </r>
  </si>
  <si>
    <r>
      <rPr>
        <sz val="11"/>
        <rFont val="宋体"/>
        <family val="3"/>
        <charset val="134"/>
      </rPr>
      <t>安全设施及预埋管线工程</t>
    </r>
  </si>
  <si>
    <r>
      <t>700</t>
    </r>
    <r>
      <rPr>
        <sz val="11"/>
        <rFont val="宋体"/>
        <family val="3"/>
        <charset val="134"/>
      </rPr>
      <t>章</t>
    </r>
  </si>
  <si>
    <t>绿化及环境保护工程（空）</t>
  </si>
  <si>
    <r>
      <rPr>
        <sz val="11"/>
        <rFont val="宋体"/>
        <family val="3"/>
        <charset val="134"/>
      </rPr>
      <t>第</t>
    </r>
    <r>
      <rPr>
        <sz val="11"/>
        <rFont val="Times New Roman"/>
        <family val="1"/>
      </rPr>
      <t>100</t>
    </r>
    <r>
      <rPr>
        <sz val="11"/>
        <rFont val="宋体"/>
        <family val="3"/>
        <charset val="134"/>
      </rPr>
      <t>章～第</t>
    </r>
    <r>
      <rPr>
        <sz val="11"/>
        <rFont val="Times New Roman"/>
        <family val="1"/>
      </rPr>
      <t>700</t>
    </r>
    <r>
      <rPr>
        <sz val="11"/>
        <rFont val="宋体"/>
        <family val="3"/>
        <charset val="134"/>
      </rPr>
      <t>章清单合计</t>
    </r>
  </si>
  <si>
    <r>
      <rPr>
        <sz val="11"/>
        <rFont val="宋体"/>
        <family val="3"/>
        <charset val="134"/>
      </rPr>
      <t>计日工合计</t>
    </r>
  </si>
  <si>
    <r>
      <rPr>
        <sz val="11"/>
        <rFont val="宋体"/>
        <family val="3"/>
        <charset val="134"/>
      </rPr>
      <t>法定代表人或</t>
    </r>
    <r>
      <rPr>
        <sz val="11"/>
        <rFont val="Times New Roman"/>
        <family val="1"/>
      </rPr>
      <t xml:space="preserve">  </t>
    </r>
  </si>
  <si>
    <r>
      <rPr>
        <sz val="11"/>
        <rFont val="宋体"/>
        <family val="3"/>
        <charset val="134"/>
      </rPr>
      <t>其授权代理人：</t>
    </r>
  </si>
  <si>
    <r>
      <t xml:space="preserve"> </t>
    </r>
    <r>
      <rPr>
        <sz val="11"/>
        <rFont val="宋体"/>
        <family val="3"/>
        <charset val="134"/>
      </rPr>
      <t>日　</t>
    </r>
    <r>
      <rPr>
        <sz val="11"/>
        <rFont val="Times New Roman"/>
        <family val="1"/>
      </rPr>
      <t xml:space="preserve">    </t>
    </r>
    <r>
      <rPr>
        <sz val="11"/>
        <rFont val="宋体"/>
        <family val="3"/>
        <charset val="134"/>
      </rPr>
      <t>　期：</t>
    </r>
  </si>
  <si>
    <r>
      <rPr>
        <b/>
        <sz val="14"/>
        <rFont val="宋体"/>
        <family val="3"/>
        <charset val="134"/>
      </rPr>
      <t>工程量清单</t>
    </r>
  </si>
  <si>
    <r>
      <rPr>
        <b/>
        <sz val="14"/>
        <rFont val="宋体"/>
        <family val="3"/>
        <charset val="134"/>
      </rPr>
      <t>清单</t>
    </r>
    <r>
      <rPr>
        <b/>
        <sz val="14"/>
        <rFont val="Times New Roman"/>
        <family val="1"/>
      </rPr>
      <t xml:space="preserve">  </t>
    </r>
    <r>
      <rPr>
        <b/>
        <sz val="14"/>
        <rFont val="宋体"/>
        <family val="3"/>
        <charset val="134"/>
      </rPr>
      <t>第</t>
    </r>
    <r>
      <rPr>
        <b/>
        <sz val="14"/>
        <rFont val="Times New Roman"/>
        <family val="1"/>
      </rPr>
      <t>100</t>
    </r>
    <r>
      <rPr>
        <b/>
        <sz val="14"/>
        <rFont val="宋体"/>
        <family val="3"/>
        <charset val="134"/>
      </rPr>
      <t>章</t>
    </r>
    <r>
      <rPr>
        <b/>
        <sz val="14"/>
        <rFont val="Times New Roman"/>
        <family val="1"/>
      </rPr>
      <t xml:space="preserve">  </t>
    </r>
    <r>
      <rPr>
        <b/>
        <sz val="14"/>
        <rFont val="宋体"/>
        <family val="3"/>
        <charset val="134"/>
      </rPr>
      <t>总</t>
    </r>
    <r>
      <rPr>
        <b/>
        <sz val="14"/>
        <rFont val="Times New Roman"/>
        <family val="1"/>
      </rPr>
      <t xml:space="preserve">  </t>
    </r>
    <r>
      <rPr>
        <b/>
        <sz val="14"/>
        <rFont val="宋体"/>
        <family val="3"/>
        <charset val="134"/>
      </rPr>
      <t>则</t>
    </r>
  </si>
  <si>
    <r>
      <rPr>
        <sz val="11"/>
        <rFont val="宋体"/>
        <family val="3"/>
        <charset val="134"/>
      </rPr>
      <t>货币单位：人民币元</t>
    </r>
  </si>
  <si>
    <r>
      <rPr>
        <sz val="11"/>
        <rFont val="宋体"/>
        <family val="3"/>
        <charset val="134"/>
      </rPr>
      <t>子目号</t>
    </r>
  </si>
  <si>
    <r>
      <rPr>
        <sz val="11"/>
        <rFont val="宋体"/>
        <family val="3"/>
        <charset val="134"/>
      </rPr>
      <t>子目名称</t>
    </r>
  </si>
  <si>
    <r>
      <rPr>
        <sz val="11"/>
        <rFont val="宋体"/>
        <family val="3"/>
        <charset val="134"/>
      </rPr>
      <t>单位</t>
    </r>
  </si>
  <si>
    <r>
      <rPr>
        <sz val="11"/>
        <rFont val="宋体"/>
        <family val="3"/>
        <charset val="134"/>
      </rPr>
      <t>数量</t>
    </r>
  </si>
  <si>
    <r>
      <rPr>
        <sz val="11"/>
        <rFont val="宋体"/>
        <family val="3"/>
        <charset val="134"/>
      </rPr>
      <t>单</t>
    </r>
    <r>
      <rPr>
        <sz val="11"/>
        <rFont val="Times New Roman"/>
        <family val="1"/>
      </rPr>
      <t xml:space="preserve"> </t>
    </r>
    <r>
      <rPr>
        <sz val="11"/>
        <rFont val="宋体"/>
        <family val="3"/>
        <charset val="134"/>
      </rPr>
      <t>价</t>
    </r>
  </si>
  <si>
    <r>
      <rPr>
        <sz val="11"/>
        <rFont val="宋体"/>
        <family val="3"/>
        <charset val="134"/>
      </rPr>
      <t>合</t>
    </r>
    <r>
      <rPr>
        <sz val="11"/>
        <rFont val="Times New Roman"/>
        <family val="1"/>
      </rPr>
      <t xml:space="preserve">  </t>
    </r>
    <r>
      <rPr>
        <sz val="11"/>
        <rFont val="宋体"/>
        <family val="3"/>
        <charset val="134"/>
      </rPr>
      <t>价</t>
    </r>
  </si>
  <si>
    <t>101-1</t>
  </si>
  <si>
    <r>
      <rPr>
        <sz val="11"/>
        <rFont val="宋体"/>
        <family val="3"/>
        <charset val="134"/>
      </rPr>
      <t>保险费</t>
    </r>
  </si>
  <si>
    <t xml:space="preserve"> -a</t>
  </si>
  <si>
    <r>
      <rPr>
        <sz val="11"/>
        <rFont val="宋体"/>
        <family val="3"/>
        <charset val="134"/>
      </rPr>
      <t>建筑工程一切险</t>
    </r>
  </si>
  <si>
    <r>
      <rPr>
        <sz val="11"/>
        <rFont val="宋体"/>
        <family val="3"/>
        <charset val="134"/>
      </rPr>
      <t>总额</t>
    </r>
  </si>
  <si>
    <t xml:space="preserve"> -b</t>
  </si>
  <si>
    <r>
      <rPr>
        <sz val="11"/>
        <rFont val="宋体"/>
        <family val="3"/>
        <charset val="134"/>
      </rPr>
      <t>第三者责任险</t>
    </r>
  </si>
  <si>
    <t>-c</t>
  </si>
  <si>
    <r>
      <rPr>
        <sz val="11"/>
        <rFont val="宋体"/>
        <family val="3"/>
        <charset val="134"/>
      </rPr>
      <t>工伤保险</t>
    </r>
  </si>
  <si>
    <t>102-1</t>
  </si>
  <si>
    <r>
      <rPr>
        <sz val="11"/>
        <rFont val="宋体"/>
        <family val="3"/>
        <charset val="134"/>
      </rPr>
      <t>竣工文件费</t>
    </r>
  </si>
  <si>
    <t>102-2</t>
  </si>
  <si>
    <r>
      <rPr>
        <sz val="11"/>
        <rFont val="宋体"/>
        <family val="3"/>
        <charset val="134"/>
      </rPr>
      <t>施工环保费</t>
    </r>
  </si>
  <si>
    <r>
      <rPr>
        <sz val="11"/>
        <rFont val="宋体"/>
        <family val="3"/>
        <charset val="134"/>
      </rPr>
      <t>扬尘污染防治专项经费</t>
    </r>
  </si>
  <si>
    <t>102-3</t>
  </si>
  <si>
    <r>
      <rPr>
        <sz val="11"/>
        <rFont val="宋体"/>
        <family val="3"/>
        <charset val="134"/>
      </rPr>
      <t>安全生产费</t>
    </r>
  </si>
  <si>
    <t>104-1</t>
  </si>
  <si>
    <r>
      <rPr>
        <sz val="11"/>
        <rFont val="宋体"/>
        <family val="3"/>
        <charset val="134"/>
      </rPr>
      <t>承包人驻地建设</t>
    </r>
  </si>
  <si>
    <r>
      <rPr>
        <sz val="11"/>
        <rFont val="宋体"/>
        <family val="3"/>
        <charset val="134"/>
      </rPr>
      <t>清单</t>
    </r>
    <r>
      <rPr>
        <sz val="11"/>
        <rFont val="Times New Roman"/>
        <family val="1"/>
      </rPr>
      <t>100</t>
    </r>
    <r>
      <rPr>
        <sz val="11"/>
        <rFont val="宋体"/>
        <family val="3"/>
        <charset val="134"/>
      </rPr>
      <t>章合计</t>
    </r>
    <r>
      <rPr>
        <sz val="11"/>
        <rFont val="Times New Roman"/>
        <family val="1"/>
      </rPr>
      <t xml:space="preserve">    </t>
    </r>
    <r>
      <rPr>
        <sz val="11"/>
        <rFont val="宋体"/>
        <family val="3"/>
        <charset val="134"/>
      </rPr>
      <t>人民币</t>
    </r>
  </si>
  <si>
    <r>
      <rPr>
        <sz val="11"/>
        <rFont val="宋体"/>
        <family val="3"/>
        <charset val="134"/>
      </rPr>
      <t>元</t>
    </r>
  </si>
  <si>
    <t>工程量清单</t>
  </si>
  <si>
    <r>
      <t>清单</t>
    </r>
    <r>
      <rPr>
        <b/>
        <sz val="14"/>
        <rFont val="Times New Roman"/>
        <family val="1"/>
      </rPr>
      <t xml:space="preserve">  </t>
    </r>
    <r>
      <rPr>
        <b/>
        <sz val="14"/>
        <rFont val="宋体"/>
        <family val="3"/>
        <charset val="134"/>
      </rPr>
      <t>第</t>
    </r>
    <r>
      <rPr>
        <b/>
        <sz val="14"/>
        <rFont val="Times New Roman"/>
        <family val="1"/>
      </rPr>
      <t>200</t>
    </r>
    <r>
      <rPr>
        <b/>
        <sz val="14"/>
        <rFont val="宋体"/>
        <family val="3"/>
        <charset val="134"/>
      </rPr>
      <t>章</t>
    </r>
    <r>
      <rPr>
        <b/>
        <sz val="14"/>
        <rFont val="Times New Roman"/>
        <family val="1"/>
      </rPr>
      <t xml:space="preserve"> </t>
    </r>
    <r>
      <rPr>
        <b/>
        <sz val="14"/>
        <rFont val="宋体"/>
        <family val="3"/>
        <charset val="134"/>
      </rPr>
      <t>路基</t>
    </r>
  </si>
  <si>
    <t>货币单位：人民币元</t>
  </si>
  <si>
    <t>汇总工程量</t>
  </si>
  <si>
    <t>工程量</t>
  </si>
  <si>
    <t>图表号</t>
  </si>
  <si>
    <t>子目号</t>
  </si>
  <si>
    <t>子目名称</t>
  </si>
  <si>
    <t>单位</t>
  </si>
  <si>
    <t>数量</t>
  </si>
  <si>
    <r>
      <t>单</t>
    </r>
    <r>
      <rPr>
        <sz val="11"/>
        <rFont val="Times New Roman"/>
        <family val="1"/>
      </rPr>
      <t xml:space="preserve"> </t>
    </r>
    <r>
      <rPr>
        <sz val="11"/>
        <rFont val="宋体"/>
        <family val="3"/>
        <charset val="134"/>
      </rPr>
      <t>价</t>
    </r>
  </si>
  <si>
    <r>
      <t>合</t>
    </r>
    <r>
      <rPr>
        <sz val="11"/>
        <rFont val="Times New Roman"/>
        <family val="1"/>
      </rPr>
      <t xml:space="preserve">  </t>
    </r>
    <r>
      <rPr>
        <sz val="11"/>
        <rFont val="宋体"/>
        <family val="3"/>
        <charset val="134"/>
      </rPr>
      <t>价</t>
    </r>
  </si>
  <si>
    <t>施工图预算</t>
  </si>
  <si>
    <t>202-2</t>
  </si>
  <si>
    <t>挖除旧路面</t>
  </si>
  <si>
    <t>-a</t>
  </si>
  <si>
    <r>
      <t>m</t>
    </r>
    <r>
      <rPr>
        <vertAlign val="superscript"/>
        <sz val="11"/>
        <rFont val="Times New Roman"/>
        <family val="1"/>
      </rPr>
      <t>3</t>
    </r>
  </si>
  <si>
    <t>203-1</t>
  </si>
  <si>
    <t>路基挖方</t>
  </si>
  <si>
    <t>挖土方</t>
  </si>
  <si>
    <t>204-1</t>
  </si>
  <si>
    <t>路基填筑（包括填前压实）</t>
  </si>
  <si>
    <t>利用土方</t>
  </si>
  <si>
    <t>素土</t>
  </si>
  <si>
    <t>设计回复</t>
  </si>
  <si>
    <r>
      <t>清单</t>
    </r>
    <r>
      <rPr>
        <sz val="11"/>
        <rFont val="Times New Roman"/>
        <family val="1"/>
      </rPr>
      <t>200</t>
    </r>
    <r>
      <rPr>
        <sz val="11"/>
        <rFont val="宋体"/>
        <family val="3"/>
        <charset val="134"/>
      </rPr>
      <t>章合计</t>
    </r>
    <r>
      <rPr>
        <sz val="11"/>
        <rFont val="Times New Roman"/>
        <family val="1"/>
      </rPr>
      <t xml:space="preserve">    </t>
    </r>
    <r>
      <rPr>
        <sz val="11"/>
        <rFont val="宋体"/>
        <family val="3"/>
        <charset val="134"/>
      </rPr>
      <t>人民币</t>
    </r>
  </si>
  <si>
    <t>元</t>
  </si>
  <si>
    <r>
      <rPr>
        <b/>
        <sz val="14"/>
        <rFont val="宋体"/>
        <family val="3"/>
        <charset val="134"/>
      </rPr>
      <t>清单</t>
    </r>
    <r>
      <rPr>
        <b/>
        <sz val="14"/>
        <rFont val="Times New Roman"/>
        <family val="1"/>
      </rPr>
      <t xml:space="preserve">  </t>
    </r>
    <r>
      <rPr>
        <b/>
        <sz val="14"/>
        <rFont val="宋体"/>
        <family val="3"/>
        <charset val="134"/>
      </rPr>
      <t>第</t>
    </r>
    <r>
      <rPr>
        <b/>
        <sz val="14"/>
        <rFont val="Times New Roman"/>
        <family val="1"/>
      </rPr>
      <t>300</t>
    </r>
    <r>
      <rPr>
        <b/>
        <sz val="14"/>
        <rFont val="宋体"/>
        <family val="3"/>
        <charset val="134"/>
      </rPr>
      <t>章</t>
    </r>
    <r>
      <rPr>
        <b/>
        <sz val="14"/>
        <rFont val="Times New Roman"/>
        <family val="1"/>
      </rPr>
      <t xml:space="preserve">  </t>
    </r>
    <r>
      <rPr>
        <b/>
        <sz val="14"/>
        <rFont val="宋体"/>
        <family val="3"/>
        <charset val="134"/>
      </rPr>
      <t>路</t>
    </r>
    <r>
      <rPr>
        <b/>
        <sz val="14"/>
        <rFont val="Times New Roman"/>
        <family val="1"/>
      </rPr>
      <t xml:space="preserve"> </t>
    </r>
    <r>
      <rPr>
        <b/>
        <sz val="14"/>
        <rFont val="宋体"/>
        <family val="3"/>
        <charset val="134"/>
      </rPr>
      <t>面</t>
    </r>
  </si>
  <si>
    <r>
      <rPr>
        <sz val="11"/>
        <rFont val="宋体"/>
        <family val="3"/>
        <charset val="134"/>
      </rPr>
      <t>施工图预算单价</t>
    </r>
  </si>
  <si>
    <r>
      <rPr>
        <sz val="11"/>
        <rFont val="宋体"/>
        <family val="3"/>
        <charset val="134"/>
      </rPr>
      <t>汇总工程量</t>
    </r>
  </si>
  <si>
    <r>
      <rPr>
        <sz val="11"/>
        <rFont val="宋体"/>
        <family val="3"/>
        <charset val="134"/>
      </rPr>
      <t>工程量</t>
    </r>
  </si>
  <si>
    <r>
      <rPr>
        <sz val="11"/>
        <rFont val="宋体"/>
        <family val="3"/>
        <charset val="134"/>
      </rPr>
      <t>图表号</t>
    </r>
  </si>
  <si>
    <t>304-4</t>
  </si>
  <si>
    <r>
      <rPr>
        <sz val="11"/>
        <rFont val="宋体"/>
        <family val="3"/>
        <charset val="134"/>
      </rPr>
      <t>混凝土基层（抗弯拉强度</t>
    </r>
    <r>
      <rPr>
        <sz val="11"/>
        <rFont val="Times New Roman"/>
        <family val="1"/>
      </rPr>
      <t>≥4.0MPa</t>
    </r>
    <r>
      <rPr>
        <sz val="11"/>
        <rFont val="宋体"/>
        <family val="3"/>
        <charset val="134"/>
      </rPr>
      <t>）</t>
    </r>
  </si>
  <si>
    <t>306-7</t>
  </si>
  <si>
    <r>
      <t>m</t>
    </r>
    <r>
      <rPr>
        <vertAlign val="superscript"/>
        <sz val="11"/>
        <rFont val="Times New Roman"/>
        <family val="1"/>
      </rPr>
      <t>2</t>
    </r>
  </si>
  <si>
    <t>308-2</t>
  </si>
  <si>
    <r>
      <rPr>
        <sz val="11"/>
        <rFont val="宋体"/>
        <family val="3"/>
        <charset val="134"/>
      </rPr>
      <t>黏层（改性乳化沥青）</t>
    </r>
  </si>
  <si>
    <t>309-2</t>
  </si>
  <si>
    <r>
      <rPr>
        <sz val="11"/>
        <rFont val="宋体"/>
        <family val="3"/>
        <charset val="134"/>
      </rPr>
      <t>中粒式沥青混凝土</t>
    </r>
  </si>
  <si>
    <r>
      <t>AC-16C</t>
    </r>
    <r>
      <rPr>
        <sz val="11"/>
        <rFont val="宋体"/>
        <family val="3"/>
        <charset val="134"/>
      </rPr>
      <t>厚</t>
    </r>
    <r>
      <rPr>
        <sz val="11"/>
        <rFont val="Times New Roman"/>
        <family val="1"/>
      </rPr>
      <t>55mm</t>
    </r>
    <r>
      <rPr>
        <sz val="11"/>
        <rFont val="宋体"/>
        <family val="3"/>
        <charset val="134"/>
      </rPr>
      <t>（</t>
    </r>
    <r>
      <rPr>
        <sz val="11"/>
        <rFont val="Times New Roman"/>
        <family val="1"/>
      </rPr>
      <t>A</t>
    </r>
    <r>
      <rPr>
        <sz val="11"/>
        <rFont val="宋体"/>
        <family val="3"/>
        <charset val="134"/>
      </rPr>
      <t>级</t>
    </r>
    <r>
      <rPr>
        <sz val="11"/>
        <rFont val="Times New Roman"/>
        <family val="1"/>
      </rPr>
      <t>70</t>
    </r>
    <r>
      <rPr>
        <sz val="11"/>
        <rFont val="宋体"/>
        <family val="3"/>
        <charset val="134"/>
      </rPr>
      <t>号道路石油沥青，石灰岩）</t>
    </r>
  </si>
  <si>
    <t>314-1</t>
  </si>
  <si>
    <r>
      <rPr>
        <sz val="11"/>
        <rFont val="宋体"/>
        <family val="3"/>
        <charset val="134"/>
      </rPr>
      <t>排水管</t>
    </r>
  </si>
  <si>
    <r>
      <t>DN300</t>
    </r>
    <r>
      <rPr>
        <sz val="11"/>
        <rFont val="宋体"/>
        <family val="3"/>
        <charset val="134"/>
      </rPr>
      <t>钢筋混凝土</t>
    </r>
    <r>
      <rPr>
        <sz val="11"/>
        <rFont val="Times New Roman"/>
        <family val="1"/>
      </rPr>
      <t>Ⅱ</t>
    </r>
    <r>
      <rPr>
        <sz val="11"/>
        <rFont val="宋体"/>
        <family val="3"/>
        <charset val="134"/>
      </rPr>
      <t>级承插管（雨水口连接管，含开挖及</t>
    </r>
    <r>
      <rPr>
        <sz val="11"/>
        <rFont val="Times New Roman"/>
        <family val="1"/>
      </rPr>
      <t>C20</t>
    </r>
    <r>
      <rPr>
        <sz val="11"/>
        <rFont val="宋体"/>
        <family val="3"/>
        <charset val="134"/>
      </rPr>
      <t>混凝土包封及回填）</t>
    </r>
  </si>
  <si>
    <t>m</t>
  </si>
  <si>
    <t>-b</t>
  </si>
  <si>
    <r>
      <t>DN300</t>
    </r>
    <r>
      <rPr>
        <sz val="11"/>
        <rFont val="宋体"/>
        <family val="3"/>
        <charset val="134"/>
      </rPr>
      <t>钢筋混凝土</t>
    </r>
    <r>
      <rPr>
        <sz val="11"/>
        <rFont val="Times New Roman"/>
        <family val="1"/>
      </rPr>
      <t>Ⅱ</t>
    </r>
    <r>
      <rPr>
        <sz val="11"/>
        <rFont val="宋体"/>
        <family val="3"/>
        <charset val="134"/>
      </rPr>
      <t>级承插管（雨水主管，含开挖及中粗砂基础及回填）</t>
    </r>
  </si>
  <si>
    <t>314-3</t>
  </si>
  <si>
    <r>
      <t>1200×1200</t>
    </r>
    <r>
      <rPr>
        <sz val="11"/>
        <rFont val="宋体"/>
        <family val="3"/>
        <charset val="134"/>
      </rPr>
      <t>钢筋混凝土雨水检查井（含挖方、井盖、防坠网及回填）</t>
    </r>
  </si>
  <si>
    <r>
      <rPr>
        <sz val="11"/>
        <rFont val="宋体"/>
        <family val="3"/>
        <charset val="134"/>
      </rPr>
      <t>座</t>
    </r>
  </si>
  <si>
    <t>314-8</t>
  </si>
  <si>
    <r>
      <rPr>
        <sz val="11"/>
        <rFont val="宋体"/>
        <family val="3"/>
        <charset val="134"/>
      </rPr>
      <t>砖砌单篦雨水口（</t>
    </r>
    <r>
      <rPr>
        <sz val="11"/>
        <rFont val="Times New Roman"/>
        <family val="1"/>
      </rPr>
      <t>600×400mm</t>
    </r>
    <r>
      <rPr>
        <sz val="11"/>
        <rFont val="宋体"/>
        <family val="3"/>
        <charset val="134"/>
      </rPr>
      <t>，含挖方及回填）</t>
    </r>
  </si>
  <si>
    <r>
      <rPr>
        <sz val="11"/>
        <rFont val="宋体"/>
        <family val="3"/>
        <charset val="134"/>
      </rPr>
      <t>个</t>
    </r>
  </si>
  <si>
    <t>314-9</t>
  </si>
  <si>
    <r>
      <rPr>
        <sz val="11"/>
        <rFont val="宋体"/>
        <family val="3"/>
        <charset val="134"/>
      </rPr>
      <t>预埋弱电井（</t>
    </r>
    <r>
      <rPr>
        <sz val="11"/>
        <rFont val="Times New Roman"/>
        <family val="1"/>
      </rPr>
      <t>60×60cm</t>
    </r>
    <r>
      <rPr>
        <sz val="11"/>
        <rFont val="宋体"/>
        <family val="3"/>
        <charset val="134"/>
      </rPr>
      <t>）</t>
    </r>
  </si>
  <si>
    <t>314-10</t>
  </si>
  <si>
    <r>
      <t>预埋弱电管（</t>
    </r>
    <r>
      <rPr>
        <sz val="11"/>
        <rFont val="Times New Roman"/>
        <family val="1"/>
      </rPr>
      <t>DN100</t>
    </r>
    <r>
      <rPr>
        <sz val="11"/>
        <rFont val="宋体"/>
        <family val="3"/>
        <charset val="134"/>
      </rPr>
      <t>保温塑料管）</t>
    </r>
  </si>
  <si>
    <t>314-11</t>
  </si>
  <si>
    <r>
      <rPr>
        <sz val="11"/>
        <rFont val="宋体"/>
        <family val="3"/>
        <charset val="134"/>
      </rPr>
      <t>浆砌片石八字式出水口（</t>
    </r>
    <r>
      <rPr>
        <sz val="11"/>
        <rFont val="Times New Roman"/>
        <family val="1"/>
      </rPr>
      <t>DN300</t>
    </r>
    <r>
      <rPr>
        <sz val="11"/>
        <rFont val="宋体"/>
        <family val="3"/>
        <charset val="134"/>
      </rPr>
      <t>）</t>
    </r>
  </si>
  <si>
    <r>
      <rPr>
        <sz val="11"/>
        <rFont val="宋体"/>
        <family val="3"/>
        <charset val="134"/>
      </rPr>
      <t>清单</t>
    </r>
    <r>
      <rPr>
        <sz val="11"/>
        <rFont val="Times New Roman"/>
        <family val="1"/>
      </rPr>
      <t>300</t>
    </r>
    <r>
      <rPr>
        <sz val="11"/>
        <rFont val="宋体"/>
        <family val="3"/>
        <charset val="134"/>
      </rPr>
      <t>章合计</t>
    </r>
    <r>
      <rPr>
        <sz val="11"/>
        <rFont val="Times New Roman"/>
        <family val="1"/>
      </rPr>
      <t xml:space="preserve">  </t>
    </r>
    <r>
      <rPr>
        <sz val="11"/>
        <rFont val="宋体"/>
        <family val="3"/>
        <charset val="134"/>
      </rPr>
      <t>人民币</t>
    </r>
  </si>
  <si>
    <r>
      <rPr>
        <b/>
        <sz val="14"/>
        <rFont val="宋体"/>
        <family val="3"/>
        <charset val="134"/>
      </rPr>
      <t>清单</t>
    </r>
    <r>
      <rPr>
        <b/>
        <sz val="14"/>
        <rFont val="Times New Roman"/>
        <family val="1"/>
      </rPr>
      <t xml:space="preserve">  </t>
    </r>
    <r>
      <rPr>
        <b/>
        <sz val="14"/>
        <rFont val="宋体"/>
        <family val="3"/>
        <charset val="134"/>
      </rPr>
      <t>第</t>
    </r>
    <r>
      <rPr>
        <b/>
        <sz val="14"/>
        <rFont val="Times New Roman"/>
        <family val="1"/>
      </rPr>
      <t>600</t>
    </r>
    <r>
      <rPr>
        <b/>
        <sz val="14"/>
        <rFont val="宋体"/>
        <family val="3"/>
        <charset val="134"/>
      </rPr>
      <t>章</t>
    </r>
    <r>
      <rPr>
        <b/>
        <sz val="14"/>
        <rFont val="Times New Roman"/>
        <family val="1"/>
      </rPr>
      <t xml:space="preserve"> </t>
    </r>
    <r>
      <rPr>
        <b/>
        <sz val="14"/>
        <rFont val="宋体"/>
        <family val="3"/>
        <charset val="134"/>
      </rPr>
      <t>安全设施及预埋管线</t>
    </r>
  </si>
  <si>
    <t>604-1</t>
  </si>
  <si>
    <r>
      <rPr>
        <sz val="11"/>
        <rFont val="宋体"/>
        <family val="3"/>
        <charset val="134"/>
      </rPr>
      <t>单柱式交通标志</t>
    </r>
  </si>
  <si>
    <r>
      <rPr>
        <sz val="11"/>
        <rFont val="宋体"/>
        <family val="3"/>
        <charset val="134"/>
      </rPr>
      <t>三角形</t>
    </r>
    <r>
      <rPr>
        <sz val="11"/>
        <rFont val="Times New Roman"/>
        <family val="1"/>
      </rPr>
      <t>A=90cm</t>
    </r>
  </si>
  <si>
    <r>
      <rPr>
        <sz val="11"/>
        <rFont val="宋体"/>
        <family val="3"/>
        <charset val="134"/>
      </rPr>
      <t>八边形</t>
    </r>
    <r>
      <rPr>
        <sz val="11"/>
        <rFont val="Times New Roman"/>
        <family val="1"/>
      </rPr>
      <t>D=80cm</t>
    </r>
  </si>
  <si>
    <r>
      <rPr>
        <sz val="11"/>
        <rFont val="宋体"/>
        <family val="3"/>
        <charset val="134"/>
      </rPr>
      <t>圆形</t>
    </r>
    <r>
      <rPr>
        <sz val="11"/>
        <rFont val="Times New Roman"/>
        <family val="1"/>
      </rPr>
      <t>D=80cm</t>
    </r>
  </si>
  <si>
    <t>-d</t>
  </si>
  <si>
    <r>
      <rPr>
        <sz val="11"/>
        <rFont val="宋体"/>
        <family val="3"/>
        <charset val="134"/>
      </rPr>
      <t>矩形</t>
    </r>
    <r>
      <rPr>
        <sz val="11"/>
        <rFont val="Times New Roman"/>
        <family val="1"/>
      </rPr>
      <t>80×80cm</t>
    </r>
  </si>
  <si>
    <t>-e</t>
  </si>
  <si>
    <r>
      <rPr>
        <sz val="11"/>
        <rFont val="宋体"/>
        <family val="3"/>
        <charset val="134"/>
      </rPr>
      <t>矩形</t>
    </r>
    <r>
      <rPr>
        <sz val="11"/>
        <rFont val="Times New Roman"/>
        <family val="1"/>
      </rPr>
      <t>100×45cm</t>
    </r>
    <r>
      <rPr>
        <sz val="11"/>
        <rFont val="宋体"/>
        <family val="3"/>
        <charset val="134"/>
      </rPr>
      <t>（路名牌）</t>
    </r>
  </si>
  <si>
    <t>604-2</t>
  </si>
  <si>
    <r>
      <rPr>
        <sz val="11"/>
        <rFont val="宋体"/>
        <family val="3"/>
        <charset val="134"/>
      </rPr>
      <t>双柱式交通标志</t>
    </r>
  </si>
  <si>
    <r>
      <rPr>
        <sz val="11"/>
        <rFont val="宋体"/>
        <family val="3"/>
        <charset val="134"/>
      </rPr>
      <t>矩形</t>
    </r>
    <r>
      <rPr>
        <sz val="11"/>
        <rFont val="Times New Roman"/>
        <family val="1"/>
      </rPr>
      <t>160×60cm</t>
    </r>
  </si>
  <si>
    <t>604-14</t>
  </si>
  <si>
    <r>
      <t>道口标柱（</t>
    </r>
    <r>
      <rPr>
        <sz val="11"/>
        <rFont val="Times New Roman"/>
        <family val="1"/>
      </rPr>
      <t>Φ120×6×1200mm</t>
    </r>
    <r>
      <rPr>
        <sz val="11"/>
        <rFont val="宋体"/>
        <family val="3"/>
        <charset val="134"/>
      </rPr>
      <t>镀锌钢管，贴红白相间的</t>
    </r>
    <r>
      <rPr>
        <sz val="11"/>
        <rFont val="Times New Roman"/>
        <family val="1"/>
      </rPr>
      <t>Ⅲ</t>
    </r>
    <r>
      <rPr>
        <sz val="11"/>
        <rFont val="宋体"/>
        <family val="3"/>
        <charset val="134"/>
      </rPr>
      <t>类反光膜，含</t>
    </r>
    <r>
      <rPr>
        <sz val="11"/>
        <rFont val="Times New Roman"/>
        <family val="1"/>
      </rPr>
      <t>C25</t>
    </r>
    <r>
      <rPr>
        <sz val="11"/>
        <rFont val="宋体"/>
        <family val="3"/>
        <charset val="134"/>
      </rPr>
      <t>混凝土基础及钢管内填充</t>
    </r>
    <r>
      <rPr>
        <sz val="11"/>
        <rFont val="Times New Roman"/>
        <family val="1"/>
      </rPr>
      <t>C25</t>
    </r>
    <r>
      <rPr>
        <sz val="11"/>
        <rFont val="宋体"/>
        <family val="3"/>
        <charset val="134"/>
      </rPr>
      <t>混凝土）</t>
    </r>
  </si>
  <si>
    <t>605-1</t>
  </si>
  <si>
    <r>
      <rPr>
        <sz val="11"/>
        <rFont val="宋体"/>
        <family val="3"/>
        <charset val="134"/>
      </rPr>
      <t>热熔型涂料路面标线</t>
    </r>
  </si>
  <si>
    <r>
      <rPr>
        <sz val="11"/>
        <rFont val="宋体"/>
        <family val="3"/>
        <charset val="134"/>
      </rPr>
      <t>清单</t>
    </r>
    <r>
      <rPr>
        <sz val="11"/>
        <rFont val="Times New Roman"/>
        <family val="1"/>
      </rPr>
      <t>600</t>
    </r>
    <r>
      <rPr>
        <sz val="11"/>
        <rFont val="宋体"/>
        <family val="3"/>
        <charset val="134"/>
      </rPr>
      <t>章合计</t>
    </r>
    <r>
      <rPr>
        <sz val="11"/>
        <rFont val="Times New Roman"/>
        <family val="1"/>
      </rPr>
      <t xml:space="preserve">    </t>
    </r>
    <r>
      <rPr>
        <sz val="11"/>
        <rFont val="宋体"/>
        <family val="3"/>
        <charset val="134"/>
      </rPr>
      <t>人民币</t>
    </r>
  </si>
  <si>
    <t>工程项目单价构成表</t>
  </si>
  <si>
    <t>合同段：</t>
  </si>
  <si>
    <t/>
  </si>
  <si>
    <t>货币单位：人民币（元）</t>
  </si>
  <si>
    <t>项目编号</t>
  </si>
  <si>
    <t>项目说明</t>
  </si>
  <si>
    <t>工序1</t>
  </si>
  <si>
    <t>工序2</t>
  </si>
  <si>
    <t>工序3</t>
  </si>
  <si>
    <t>工序4</t>
  </si>
  <si>
    <t>综合单价</t>
  </si>
  <si>
    <t>分项单价</t>
  </si>
  <si>
    <t>（1）＋（2）＋。。。＋（N）</t>
  </si>
  <si>
    <t>（1）</t>
  </si>
  <si>
    <t>（2）</t>
  </si>
  <si>
    <t>（3）</t>
  </si>
  <si>
    <t>（4）</t>
  </si>
  <si>
    <t>工程量清单单价分析表</t>
  </si>
  <si>
    <t>序号</t>
  </si>
  <si>
    <t>编码</t>
  </si>
  <si>
    <t>人工费</t>
  </si>
  <si>
    <t>材料费</t>
  </si>
  <si>
    <t>机械
使用费</t>
  </si>
  <si>
    <t>其他</t>
  </si>
  <si>
    <t>管理费</t>
  </si>
  <si>
    <t>税费</t>
  </si>
  <si>
    <t>利润</t>
  </si>
  <si>
    <t>综合
单价</t>
  </si>
  <si>
    <t>工日</t>
  </si>
  <si>
    <t>单价</t>
  </si>
  <si>
    <t>金额</t>
  </si>
  <si>
    <t>主材</t>
  </si>
  <si>
    <t>辅材费</t>
  </si>
  <si>
    <t>主材耗量</t>
  </si>
  <si>
    <t>主材费</t>
  </si>
  <si>
    <t>挖除老路水泥板块（破碎料移交给甲方，运至制定地点）</t>
    <phoneticPr fontId="37" type="noConversion"/>
  </si>
  <si>
    <r>
      <rPr>
        <sz val="11"/>
        <rFont val="宋体"/>
        <family val="3"/>
        <charset val="134"/>
      </rPr>
      <t>山场碎石底基层厚</t>
    </r>
    <r>
      <rPr>
        <sz val="11"/>
        <rFont val="Times New Roman"/>
        <family val="1"/>
      </rPr>
      <t>500mm</t>
    </r>
    <phoneticPr fontId="37" type="noConversion"/>
  </si>
  <si>
    <t>柘汪镇农村公路宋岭路改建工程</t>
    <phoneticPr fontId="37" type="noConversion"/>
  </si>
  <si>
    <t>招标代理机构：江苏睿致诚工程咨询有限公司</t>
    <phoneticPr fontId="37" type="noConversion"/>
  </si>
  <si>
    <t>二〇二五年七月</t>
    <phoneticPr fontId="37" type="noConversion"/>
  </si>
  <si>
    <r>
      <t xml:space="preserve">1.6 </t>
    </r>
    <r>
      <rPr>
        <sz val="12"/>
        <rFont val="宋体"/>
        <family val="3"/>
        <charset val="134"/>
      </rPr>
      <t>工程量清单中所列工程量的变动，丝毫不会降低或影响合同条款的效力，也不免除承包人按规定的标准进行施工和修复缺陷的责任。</t>
    </r>
    <phoneticPr fontId="37" type="noConversion"/>
  </si>
  <si>
    <t>1.1 本工程量清单是根据竞争性磋商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</si>
  <si>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2．竞标报价说明</t>
  </si>
  <si>
    <r>
      <t xml:space="preserve">4.1 </t>
    </r>
    <r>
      <rPr>
        <sz val="12"/>
        <rFont val="宋体"/>
        <family val="3"/>
        <charset val="134"/>
      </rPr>
      <t>本项目挖除水泥混凝土路面破碎料所有权归采购人所有，供应商须按照采购人要求将破碎料运送至指定地点，由此产生的费用（含运费）由供应商承担，供应商在投标报价时应充分考虑由此产生的一切费用，在报价相应子目中予以考虑，采购人将不另行计量与支付。</t>
    </r>
    <phoneticPr fontId="37" type="noConversion"/>
  </si>
  <si>
    <r>
      <rPr>
        <sz val="11"/>
        <rFont val="宋体"/>
        <family val="3"/>
        <charset val="134"/>
      </rPr>
      <t>暂列金额（不含计日工总额）</t>
    </r>
    <r>
      <rPr>
        <sz val="11"/>
        <rFont val="Times New Roman"/>
        <family val="1"/>
      </rPr>
      <t>8×8%</t>
    </r>
    <r>
      <rPr>
        <sz val="11"/>
        <rFont val="宋体"/>
        <family val="3"/>
        <charset val="134"/>
      </rPr>
      <t>＝</t>
    </r>
    <r>
      <rPr>
        <sz val="11"/>
        <rFont val="Times New Roman"/>
        <family val="1"/>
      </rPr>
      <t>10</t>
    </r>
    <phoneticPr fontId="37" type="noConversion"/>
  </si>
  <si>
    <r>
      <rPr>
        <sz val="11"/>
        <rFont val="宋体"/>
        <family val="3"/>
        <charset val="134"/>
      </rPr>
      <t>竞标总价（</t>
    </r>
    <r>
      <rPr>
        <sz val="11"/>
        <rFont val="Times New Roman"/>
        <family val="1"/>
      </rPr>
      <t>8+9+10</t>
    </r>
    <r>
      <rPr>
        <sz val="11"/>
        <rFont val="宋体"/>
        <family val="3"/>
        <charset val="134"/>
      </rPr>
      <t>＝</t>
    </r>
    <r>
      <rPr>
        <sz val="11"/>
        <rFont val="Times New Roman"/>
        <family val="1"/>
      </rPr>
      <t>11</t>
    </r>
    <r>
      <rPr>
        <sz val="11"/>
        <rFont val="宋体"/>
        <family val="3"/>
        <charset val="134"/>
      </rPr>
      <t>）</t>
    </r>
    <phoneticPr fontId="37" type="noConversion"/>
  </si>
  <si>
    <t>（盖章）</t>
    <phoneticPr fontId="37" type="noConversion"/>
  </si>
  <si>
    <t>（印章或签字）</t>
    <phoneticPr fontId="37" type="noConversion"/>
  </si>
  <si>
    <r>
      <t xml:space="preserve">1.2 </t>
    </r>
    <r>
      <rPr>
        <sz val="12"/>
        <rFont val="宋体"/>
        <family val="3"/>
        <charset val="134"/>
      </rPr>
      <t>本工程量清单应与竞争性磋商文件中的供应商须知、通用合同条款、专用合同条款、工程量清单计量规则、技术规范及图纸等一起阅读和理解。</t>
    </r>
    <phoneticPr fontId="37" type="noConversion"/>
  </si>
  <si>
    <r>
      <t xml:space="preserve">1.3 </t>
    </r>
    <r>
      <rPr>
        <sz val="12"/>
        <rFont val="宋体"/>
        <family val="3"/>
        <charset val="134"/>
      </rPr>
      <t>本工程量清单中所列工程数量是估算的或设计的预计数量，仅作为竞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t>
    </r>
    <r>
      <rPr>
        <sz val="12"/>
        <rFont val="Times New Roman"/>
        <family val="1"/>
      </rPr>
      <t>15.4</t>
    </r>
    <r>
      <rPr>
        <sz val="12"/>
        <rFont val="宋体"/>
        <family val="3"/>
        <charset val="134"/>
      </rPr>
      <t>款的规定，按监理人确定的单价或总额价计算支付额。</t>
    </r>
    <phoneticPr fontId="37" type="noConversion"/>
  </si>
  <si>
    <r>
      <t xml:space="preserve">2.3 </t>
    </r>
    <r>
      <rPr>
        <sz val="12"/>
        <rFont val="宋体"/>
        <family val="3"/>
        <charset val="134"/>
      </rPr>
      <t>工程量清单中供应商没有填入单价或价格的子目，其费用视为己分摊在工程量清单中其他相关子目的单价或价格之中。承包人必须按监理人指令完成工程量清单中未填入单价或价格的子目，但不能得到结算与支付。</t>
    </r>
    <phoneticPr fontId="37" type="noConversion"/>
  </si>
  <si>
    <r>
      <rPr>
        <sz val="11"/>
        <rFont val="宋体"/>
        <family val="1"/>
        <charset val="134"/>
      </rPr>
      <t>供应商</t>
    </r>
    <r>
      <rPr>
        <sz val="11"/>
        <rFont val="宋体"/>
        <family val="3"/>
        <charset val="134"/>
      </rPr>
      <t>：　</t>
    </r>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</si>
</sst>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
  </numFmts>
  <fonts count="47">
    <font>
      <sz val="12"/>
      <name val="宋体"/>
      <charset val="134"/>
    </font>
    <font>
      <sz val="10"/>
      <name val="Arial"/>
      <family val="2"/>
    </font>
    <font>
      <b/>
      <sz val="18"/>
      <color indexed="8"/>
      <name val="宋体"/>
      <family val="3"/>
      <charset val="134"/>
    </font>
    <font>
      <sz val="8"/>
      <color indexed="8"/>
      <name val="宋体"/>
      <family val="3"/>
      <charset val="134"/>
    </font>
    <font>
      <b/>
      <sz val="8"/>
      <color indexed="8"/>
      <name val="宋体"/>
      <family val="3"/>
      <charset val="134"/>
    </font>
    <font>
      <sz val="8"/>
      <color indexed="8"/>
      <name val="Arial Narrow"/>
      <family val="2"/>
    </font>
    <font>
      <sz val="10"/>
      <color indexed="8"/>
      <name val="SansSerif"/>
      <charset val="2"/>
    </font>
    <font>
      <sz val="22"/>
      <name val="Times New Roman"/>
      <family val="1"/>
    </font>
    <font>
      <sz val="11"/>
      <name val="Times New Roman"/>
      <family val="1"/>
    </font>
    <font>
      <sz val="12"/>
      <name val="Times New Roman"/>
      <family val="1"/>
    </font>
    <font>
      <b/>
      <sz val="14"/>
      <name val="Times New Roman"/>
      <family val="1"/>
    </font>
    <font>
      <b/>
      <sz val="11"/>
      <name val="Times New Roman"/>
      <family val="1"/>
    </font>
    <font>
      <sz val="11"/>
      <name val="宋体"/>
      <family val="3"/>
      <charset val="134"/>
    </font>
    <font>
      <u/>
      <sz val="11"/>
      <name val="Times New Roman"/>
      <family val="1"/>
    </font>
    <font>
      <sz val="10"/>
      <name val="Times New Roman"/>
      <family val="1"/>
    </font>
    <font>
      <b/>
      <sz val="14"/>
      <name val="宋体"/>
      <family val="3"/>
      <charset val="134"/>
    </font>
    <font>
      <sz val="8"/>
      <name val="Times New Roman"/>
      <family val="1"/>
    </font>
    <font>
      <sz val="20"/>
      <name val="Times New Roman"/>
      <family val="1"/>
    </font>
    <font>
      <b/>
      <sz val="20"/>
      <name val="Times New Roman"/>
      <family val="1"/>
    </font>
    <font>
      <b/>
      <sz val="16"/>
      <name val="Times New Roman"/>
      <family val="1"/>
    </font>
    <font>
      <sz val="56"/>
      <name val="Times New Roman"/>
      <family val="1"/>
    </font>
    <font>
      <b/>
      <sz val="22"/>
      <name val="宋体"/>
      <family val="3"/>
      <charset val="134"/>
    </font>
    <font>
      <sz val="14"/>
      <name val="Times New Roman"/>
      <family val="1"/>
    </font>
    <font>
      <b/>
      <sz val="28"/>
      <name val="Times New Roman"/>
      <family val="1"/>
    </font>
    <font>
      <b/>
      <sz val="56"/>
      <name val="Times New Roman"/>
      <family val="1"/>
    </font>
    <font>
      <sz val="16"/>
      <name val="宋体"/>
      <family val="3"/>
      <charset val="134"/>
    </font>
    <font>
      <sz val="16"/>
      <name val="Times New Roman"/>
      <family val="1"/>
    </font>
    <font>
      <sz val="11"/>
      <color indexed="17"/>
      <name val="宋体"/>
      <family val="3"/>
      <charset val="134"/>
    </font>
    <font>
      <sz val="11"/>
      <color indexed="20"/>
      <name val="宋体"/>
      <family val="3"/>
      <charset val="134"/>
    </font>
    <font>
      <b/>
      <sz val="10"/>
      <name val="Times New Roman"/>
      <family val="1"/>
    </font>
    <font>
      <b/>
      <sz val="12"/>
      <name val="宋体"/>
      <family val="3"/>
      <charset val="134"/>
    </font>
    <font>
      <sz val="11"/>
      <color indexed="20"/>
      <name val="Tahoma"/>
      <family val="2"/>
      <charset val="134"/>
    </font>
    <font>
      <sz val="11"/>
      <color indexed="17"/>
      <name val="Tahoma"/>
      <family val="2"/>
      <charset val="134"/>
    </font>
    <font>
      <b/>
      <sz val="28"/>
      <name val="宋体"/>
      <family val="3"/>
      <charset val="134"/>
    </font>
    <font>
      <b/>
      <sz val="16"/>
      <name val="黑体"/>
      <family val="3"/>
      <charset val="134"/>
    </font>
    <font>
      <vertAlign val="superscript"/>
      <sz val="11"/>
      <name val="Times New Roman"/>
      <family val="1"/>
    </font>
    <font>
      <sz val="12"/>
      <name val="宋体"/>
      <family val="3"/>
      <charset val="134"/>
    </font>
    <font>
      <sz val="9"/>
      <name val="宋体"/>
      <family val="3"/>
      <charset val="134"/>
    </font>
    <font>
      <sz val="11"/>
      <name val="宋体"/>
      <family val="3"/>
      <charset val="134"/>
    </font>
    <font>
      <sz val="11"/>
      <name val="Times New Roman"/>
      <family val="1"/>
    </font>
    <font>
      <sz val="12"/>
      <color rgb="FFFF0000"/>
      <name val="Times New Roman"/>
      <family val="1"/>
    </font>
    <font>
      <sz val="22"/>
      <color rgb="FFFF0000"/>
      <name val="Times New Roman"/>
      <family val="1"/>
    </font>
    <font>
      <sz val="11"/>
      <color rgb="FFFF0000"/>
      <name val="Times New Roman"/>
      <family val="1"/>
    </font>
    <font>
      <sz val="11"/>
      <color rgb="FF0000FF"/>
      <name val="Times New Roman"/>
      <family val="1"/>
    </font>
    <font>
      <sz val="11"/>
      <color rgb="FF00B050"/>
      <name val="Times New Roman"/>
      <family val="1"/>
    </font>
    <font>
      <sz val="11"/>
      <name val="Times New Roman"/>
      <family val="3"/>
      <charset val="134"/>
    </font>
    <font>
      <sz val="11"/>
      <name val="宋体"/>
      <family val="1"/>
      <charset val="134"/>
    </font>
  </fonts>
  <fills count="7">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right style="thin">
        <color indexed="8"/>
      </right>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right style="medium">
        <color indexed="64"/>
      </right>
      <top/>
      <bottom style="thin">
        <color indexed="8"/>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right style="medium">
        <color indexed="64"/>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s>
  <cellStyleXfs count="22">
    <xf numFmtId="0" fontId="0" fillId="0" borderId="0"/>
    <xf numFmtId="0" fontId="36" fillId="0" borderId="0"/>
    <xf numFmtId="0" fontId="36" fillId="0" borderId="0"/>
    <xf numFmtId="0" fontId="36" fillId="0" borderId="0"/>
    <xf numFmtId="0" fontId="29" fillId="0" borderId="0" applyNumberFormat="0" applyFill="0" applyBorder="0" applyAlignment="0" applyProtection="0"/>
    <xf numFmtId="0" fontId="30" fillId="0" borderId="0" applyNumberFormat="0" applyFill="0" applyBorder="0" applyAlignment="0" applyProtection="0"/>
    <xf numFmtId="0" fontId="31" fillId="2" borderId="0" applyNumberFormat="0" applyBorder="0" applyAlignment="0" applyProtection="0">
      <alignment vertical="center"/>
    </xf>
    <xf numFmtId="0" fontId="28" fillId="2"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2" fillId="3" borderId="0" applyNumberFormat="0" applyBorder="0" applyAlignment="0" applyProtection="0">
      <alignment vertical="center"/>
    </xf>
    <xf numFmtId="0" fontId="27" fillId="3" borderId="0" applyNumberFormat="0" applyBorder="0" applyAlignment="0" applyProtection="0">
      <alignment vertical="center"/>
    </xf>
    <xf numFmtId="0" fontId="36" fillId="0" borderId="0"/>
  </cellStyleXfs>
  <cellXfs count="235">
    <xf numFmtId="0" fontId="0" fillId="0" borderId="0" xfId="0"/>
    <xf numFmtId="0" fontId="1" fillId="0" borderId="0" xfId="0" applyFont="1"/>
    <xf numFmtId="0" fontId="4"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5" fillId="4" borderId="1" xfId="0" applyFont="1" applyFill="1" applyBorder="1" applyAlignment="1">
      <alignment horizontal="right" vertical="center" wrapText="1"/>
    </xf>
    <xf numFmtId="176" fontId="5" fillId="4" borderId="1" xfId="0" applyNumberFormat="1" applyFont="1" applyFill="1" applyBorder="1" applyAlignment="1">
      <alignment horizontal="right" vertical="center" wrapText="1"/>
    </xf>
    <xf numFmtId="177" fontId="5" fillId="4" borderId="1" xfId="0" applyNumberFormat="1" applyFont="1" applyFill="1" applyBorder="1" applyAlignment="1">
      <alignment horizontal="right"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4" xfId="0" applyFont="1" applyFill="1" applyBorder="1" applyAlignment="1">
      <alignment horizontal="left" vertical="center" wrapText="1"/>
    </xf>
    <xf numFmtId="176" fontId="5" fillId="4" borderId="4" xfId="0" applyNumberFormat="1" applyFont="1" applyFill="1" applyBorder="1" applyAlignment="1">
      <alignment horizontal="right" vertical="center" wrapText="1"/>
    </xf>
    <xf numFmtId="177" fontId="5" fillId="4" borderId="4" xfId="0" applyNumberFormat="1" applyFont="1" applyFill="1" applyBorder="1" applyAlignment="1">
      <alignment horizontal="right" vertical="center" wrapText="1"/>
    </xf>
    <xf numFmtId="0" fontId="3" fillId="4" borderId="0" xfId="0" applyFont="1" applyFill="1" applyAlignment="1">
      <alignment horizontal="right" vertical="center" wrapText="1"/>
    </xf>
    <xf numFmtId="0" fontId="6" fillId="4" borderId="0" xfId="0" applyFont="1" applyFill="1" applyAlignment="1">
      <alignment horizontal="left" vertical="top" wrapText="1"/>
    </xf>
    <xf numFmtId="177" fontId="5" fillId="4" borderId="5" xfId="0" applyNumberFormat="1" applyFont="1" applyFill="1" applyBorder="1" applyAlignment="1">
      <alignment horizontal="right" vertical="center" wrapText="1"/>
    </xf>
    <xf numFmtId="177" fontId="5" fillId="4" borderId="6" xfId="0" applyNumberFormat="1" applyFont="1" applyFill="1" applyBorder="1" applyAlignment="1">
      <alignment horizontal="right"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left" vertical="center" wrapText="1"/>
    </xf>
    <xf numFmtId="177" fontId="5" fillId="4" borderId="8" xfId="0" applyNumberFormat="1" applyFont="1" applyFill="1" applyBorder="1" applyAlignment="1">
      <alignment horizontal="right"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left" vertical="center" wrapText="1"/>
    </xf>
    <xf numFmtId="177" fontId="5" fillId="4" borderId="10" xfId="0" applyNumberFormat="1" applyFont="1" applyFill="1" applyBorder="1" applyAlignment="1">
      <alignment horizontal="right" vertical="center" wrapText="1"/>
    </xf>
    <xf numFmtId="0" fontId="3" fillId="4" borderId="10" xfId="0" applyFont="1" applyFill="1" applyBorder="1" applyAlignment="1">
      <alignment horizontal="center" vertical="center" wrapText="1"/>
    </xf>
    <xf numFmtId="0" fontId="5" fillId="4" borderId="11" xfId="0" applyFont="1" applyFill="1" applyBorder="1" applyAlignment="1">
      <alignment horizontal="right" vertical="center" wrapText="1"/>
    </xf>
    <xf numFmtId="177" fontId="5" fillId="4" borderId="12" xfId="0" applyNumberFormat="1" applyFont="1" applyFill="1" applyBorder="1" applyAlignment="1">
      <alignment horizontal="right" vertical="center" wrapText="1"/>
    </xf>
    <xf numFmtId="0" fontId="7" fillId="0" borderId="0" xfId="9" applyFont="1" applyAlignment="1">
      <alignment vertical="center"/>
    </xf>
    <xf numFmtId="0" fontId="8" fillId="0" borderId="0" xfId="9" applyFont="1" applyAlignment="1">
      <alignment vertical="center"/>
    </xf>
    <xf numFmtId="0" fontId="8" fillId="0" borderId="0" xfId="9" applyFont="1"/>
    <xf numFmtId="0" fontId="9" fillId="0" borderId="0" xfId="9" applyFont="1" applyAlignment="1">
      <alignment horizontal="center"/>
    </xf>
    <xf numFmtId="0" fontId="9" fillId="0" borderId="0" xfId="9" applyFont="1"/>
    <xf numFmtId="0" fontId="8" fillId="0" borderId="0" xfId="9" applyFont="1" applyAlignment="1">
      <alignment horizontal="center" wrapText="1"/>
    </xf>
    <xf numFmtId="0" fontId="40" fillId="0" borderId="0" xfId="9" applyFont="1" applyAlignment="1">
      <alignment horizontal="center"/>
    </xf>
    <xf numFmtId="0" fontId="10" fillId="0" borderId="0" xfId="9" applyFont="1" applyAlignment="1">
      <alignment horizontal="center" vertical="center"/>
    </xf>
    <xf numFmtId="0" fontId="8" fillId="0" borderId="0" xfId="9" applyFont="1" applyAlignment="1">
      <alignment horizontal="center" vertical="center" wrapText="1"/>
    </xf>
    <xf numFmtId="0" fontId="10" fillId="0" borderId="0" xfId="9" applyFont="1" applyAlignment="1">
      <alignment horizontal="left" vertical="center" wrapText="1"/>
    </xf>
    <xf numFmtId="0" fontId="8" fillId="0" borderId="13" xfId="9" applyFont="1" applyBorder="1" applyAlignment="1">
      <alignment horizontal="left" vertical="center" wrapText="1"/>
    </xf>
    <xf numFmtId="0" fontId="8" fillId="0" borderId="8" xfId="9" applyFont="1" applyBorder="1" applyAlignment="1">
      <alignment horizontal="center" vertical="center" wrapText="1"/>
    </xf>
    <xf numFmtId="0" fontId="8" fillId="0" borderId="0" xfId="9" applyFont="1" applyAlignment="1">
      <alignment horizontal="center" vertical="center"/>
    </xf>
    <xf numFmtId="0" fontId="8" fillId="0" borderId="8" xfId="9" applyFont="1" applyBorder="1" applyAlignment="1">
      <alignment horizontal="left" vertical="center" wrapText="1"/>
    </xf>
    <xf numFmtId="0" fontId="8" fillId="0" borderId="8" xfId="8" applyFont="1" applyBorder="1" applyAlignment="1">
      <alignment horizontal="center" vertical="center" wrapText="1"/>
    </xf>
    <xf numFmtId="0" fontId="8" fillId="0" borderId="8" xfId="14" applyFont="1" applyBorder="1" applyAlignment="1">
      <alignment horizontal="center" vertical="center" wrapText="1"/>
    </xf>
    <xf numFmtId="0" fontId="8" fillId="0" borderId="8" xfId="1" applyFont="1" applyBorder="1" applyAlignment="1">
      <alignment horizontal="center" vertical="center" wrapText="1"/>
    </xf>
    <xf numFmtId="0" fontId="11" fillId="0" borderId="8" xfId="8" applyFont="1" applyBorder="1" applyAlignment="1">
      <alignment horizontal="center" vertical="center"/>
    </xf>
    <xf numFmtId="0" fontId="12" fillId="0" borderId="8" xfId="9" applyFont="1" applyBorder="1" applyAlignment="1">
      <alignment horizontal="left" vertical="center" wrapText="1"/>
    </xf>
    <xf numFmtId="0" fontId="13" fillId="0" borderId="14" xfId="9" applyFont="1" applyBorder="1" applyAlignment="1">
      <alignment horizontal="center" vertical="center" wrapText="1"/>
    </xf>
    <xf numFmtId="0" fontId="8" fillId="0" borderId="13" xfId="0" applyFont="1" applyBorder="1" applyAlignment="1">
      <alignment horizontal="left" vertical="center" wrapText="1"/>
    </xf>
    <xf numFmtId="0" fontId="8" fillId="0" borderId="15" xfId="9" applyFont="1" applyBorder="1" applyAlignment="1">
      <alignment horizontal="center" vertical="center"/>
    </xf>
    <xf numFmtId="0" fontId="8" fillId="0" borderId="0" xfId="9" applyFont="1" applyAlignment="1">
      <alignment horizontal="center"/>
    </xf>
    <xf numFmtId="0" fontId="41" fillId="0" borderId="0" xfId="9" applyFont="1" applyAlignment="1">
      <alignment horizontal="center" vertical="center"/>
    </xf>
    <xf numFmtId="0" fontId="7" fillId="0" borderId="0" xfId="9" applyFont="1" applyAlignment="1">
      <alignment horizontal="center" vertical="center"/>
    </xf>
    <xf numFmtId="0" fontId="42" fillId="0" borderId="0" xfId="9" applyFont="1" applyAlignment="1">
      <alignment horizontal="center" vertical="center"/>
    </xf>
    <xf numFmtId="0" fontId="8" fillId="0" borderId="8" xfId="9" applyFont="1" applyBorder="1" applyAlignment="1">
      <alignment horizontal="center" vertical="center"/>
    </xf>
    <xf numFmtId="0" fontId="43" fillId="0" borderId="8" xfId="9" applyFont="1" applyBorder="1" applyAlignment="1">
      <alignment horizontal="center" vertical="center"/>
    </xf>
    <xf numFmtId="0" fontId="43" fillId="0" borderId="0" xfId="9" applyFont="1" applyAlignment="1">
      <alignment horizontal="center" vertical="center"/>
    </xf>
    <xf numFmtId="0" fontId="42" fillId="0" borderId="15" xfId="8" applyFont="1" applyBorder="1" applyAlignment="1">
      <alignment horizontal="center" vertical="center"/>
    </xf>
    <xf numFmtId="0" fontId="42" fillId="0" borderId="8" xfId="8" applyFont="1" applyBorder="1" applyAlignment="1">
      <alignment horizontal="center" vertical="center"/>
    </xf>
    <xf numFmtId="0" fontId="8" fillId="0" borderId="8" xfId="8" applyFont="1" applyBorder="1" applyAlignment="1">
      <alignment horizontal="center" vertical="center"/>
    </xf>
    <xf numFmtId="0" fontId="8" fillId="0" borderId="8" xfId="8" applyFont="1" applyBorder="1" applyAlignment="1">
      <alignment vertical="center"/>
    </xf>
    <xf numFmtId="0" fontId="44" fillId="0" borderId="15" xfId="8" applyFont="1" applyBorder="1" applyAlignment="1">
      <alignment horizontal="center" vertical="center"/>
    </xf>
    <xf numFmtId="0" fontId="44" fillId="0" borderId="8" xfId="8" applyFont="1" applyBorder="1" applyAlignment="1">
      <alignment horizontal="center" vertical="center"/>
    </xf>
    <xf numFmtId="0" fontId="42" fillId="0" borderId="8" xfId="8" applyFont="1" applyBorder="1" applyAlignment="1">
      <alignment horizontal="center" vertical="center" wrapText="1"/>
    </xf>
    <xf numFmtId="0" fontId="8" fillId="0" borderId="8" xfId="9" applyFont="1" applyBorder="1" applyAlignment="1">
      <alignment vertical="center"/>
    </xf>
    <xf numFmtId="0" fontId="8" fillId="0" borderId="16" xfId="9" applyFont="1" applyBorder="1" applyAlignment="1">
      <alignment horizontal="center" vertical="center"/>
    </xf>
    <xf numFmtId="0" fontId="8" fillId="0" borderId="17" xfId="9" applyFont="1" applyBorder="1" applyAlignment="1">
      <alignment horizontal="center" vertical="center"/>
    </xf>
    <xf numFmtId="0" fontId="42" fillId="0" borderId="0" xfId="9" applyFont="1" applyAlignment="1">
      <alignment horizontal="center"/>
    </xf>
    <xf numFmtId="0" fontId="44" fillId="0" borderId="8" xfId="9" applyFont="1" applyBorder="1" applyAlignment="1">
      <alignment horizontal="center" vertical="center"/>
    </xf>
    <xf numFmtId="0" fontId="8" fillId="0" borderId="18" xfId="9"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xf>
    <xf numFmtId="0" fontId="8" fillId="0" borderId="0" xfId="0" applyFont="1"/>
    <xf numFmtId="0" fontId="8" fillId="0" borderId="0" xfId="0" applyFont="1" applyAlignment="1">
      <alignment horizontal="center" vertical="center"/>
    </xf>
    <xf numFmtId="0" fontId="8" fillId="0" borderId="0" xfId="0" applyFont="1" applyAlignment="1">
      <alignment horizontal="center" vertical="center" shrinkToFit="1"/>
    </xf>
    <xf numFmtId="0" fontId="8" fillId="0" borderId="19"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justify" vertical="center" wrapText="1"/>
    </xf>
    <xf numFmtId="0" fontId="8" fillId="0" borderId="8" xfId="0" applyFont="1" applyBorder="1" applyAlignment="1">
      <alignment horizontal="center" vertical="center" wrapText="1"/>
    </xf>
    <xf numFmtId="0" fontId="12" fillId="0" borderId="8" xfId="9" applyFont="1" applyBorder="1" applyAlignment="1">
      <alignment horizontal="justify" vertical="center" wrapText="1"/>
    </xf>
    <xf numFmtId="0" fontId="8" fillId="0" borderId="8" xfId="9" applyFont="1" applyBorder="1" applyAlignment="1">
      <alignment horizontal="justify" vertical="center" wrapText="1"/>
    </xf>
    <xf numFmtId="0" fontId="13" fillId="0" borderId="13" xfId="0" applyFont="1" applyBorder="1" applyAlignment="1">
      <alignment horizontal="center" vertical="center" wrapText="1"/>
    </xf>
    <xf numFmtId="0" fontId="8" fillId="0" borderId="21" xfId="9" applyFont="1" applyBorder="1" applyAlignment="1">
      <alignment horizontal="center" vertical="center"/>
    </xf>
    <xf numFmtId="0" fontId="8" fillId="0" borderId="8"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15" xfId="0" applyFont="1" applyBorder="1" applyAlignment="1">
      <alignment horizontal="center" vertical="center"/>
    </xf>
    <xf numFmtId="0" fontId="14" fillId="0" borderId="8"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0" xfId="9" applyFont="1" applyAlignment="1">
      <alignment horizontal="center" vertical="center" shrinkToFit="1"/>
    </xf>
    <xf numFmtId="0" fontId="12" fillId="0" borderId="0" xfId="9" applyFont="1" applyAlignment="1">
      <alignment vertical="center"/>
    </xf>
    <xf numFmtId="0" fontId="8" fillId="0" borderId="23" xfId="9" applyFont="1" applyBorder="1" applyAlignment="1">
      <alignment horizontal="center" vertical="center"/>
    </xf>
    <xf numFmtId="0" fontId="12" fillId="0" borderId="8" xfId="9" applyFont="1" applyBorder="1" applyAlignment="1">
      <alignment horizontal="center" vertical="center" wrapText="1"/>
    </xf>
    <xf numFmtId="0" fontId="12" fillId="0" borderId="22" xfId="9" applyFont="1" applyBorder="1" applyAlignment="1">
      <alignment vertical="center"/>
    </xf>
    <xf numFmtId="0" fontId="8" fillId="0" borderId="22" xfId="9" applyFont="1" applyBorder="1" applyAlignment="1">
      <alignment vertical="center"/>
    </xf>
    <xf numFmtId="0" fontId="8" fillId="0" borderId="8" xfId="9" applyFont="1" applyBorder="1" applyAlignment="1">
      <alignment horizontal="right" vertical="center" wrapText="1"/>
    </xf>
    <xf numFmtId="0" fontId="12" fillId="0" borderId="14" xfId="9" applyFont="1" applyBorder="1" applyAlignment="1">
      <alignment horizontal="left" vertical="center" wrapText="1"/>
    </xf>
    <xf numFmtId="0" fontId="8" fillId="0" borderId="15" xfId="9" applyFont="1" applyBorder="1" applyAlignment="1">
      <alignment horizontal="center" vertical="center" wrapText="1"/>
    </xf>
    <xf numFmtId="0" fontId="8" fillId="0" borderId="0" xfId="9" applyFont="1" applyAlignment="1">
      <alignment vertical="center" wrapText="1"/>
    </xf>
    <xf numFmtId="0" fontId="12" fillId="0" borderId="8" xfId="0" applyFont="1" applyBorder="1" applyAlignment="1">
      <alignment horizontal="center" vertical="center" shrinkToFit="1"/>
    </xf>
    <xf numFmtId="0" fontId="9" fillId="0" borderId="0" xfId="9" applyFont="1" applyAlignment="1">
      <alignment horizontal="center" vertical="center" wrapText="1"/>
    </xf>
    <xf numFmtId="0" fontId="16" fillId="0" borderId="0" xfId="9" applyFont="1" applyAlignment="1">
      <alignment horizontal="center" vertical="center" wrapText="1"/>
    </xf>
    <xf numFmtId="0" fontId="8" fillId="0" borderId="0" xfId="0" applyFont="1" applyAlignment="1">
      <alignment vertical="center" shrinkToFit="1"/>
    </xf>
    <xf numFmtId="0" fontId="8" fillId="0" borderId="8" xfId="0" applyFont="1" applyBorder="1" applyAlignment="1">
      <alignment vertical="center" shrinkToFit="1"/>
    </xf>
    <xf numFmtId="0" fontId="8" fillId="0" borderId="22" xfId="0" applyFont="1" applyBorder="1" applyAlignment="1">
      <alignment horizontal="center" vertical="center" wrapText="1"/>
    </xf>
    <xf numFmtId="0" fontId="8" fillId="0" borderId="8" xfId="0" applyFont="1" applyBorder="1" applyAlignment="1">
      <alignment vertical="center"/>
    </xf>
    <xf numFmtId="0" fontId="7" fillId="0" borderId="0" xfId="17" applyFont="1" applyAlignment="1">
      <alignment vertical="center"/>
    </xf>
    <xf numFmtId="0" fontId="8" fillId="0" borderId="0" xfId="17" applyFont="1" applyAlignment="1">
      <alignment vertical="center"/>
    </xf>
    <xf numFmtId="0" fontId="9" fillId="0" borderId="0" xfId="17" applyFont="1" applyAlignment="1">
      <alignment horizontal="center"/>
    </xf>
    <xf numFmtId="0" fontId="9" fillId="0" borderId="0" xfId="17" applyFont="1"/>
    <xf numFmtId="0" fontId="8" fillId="0" borderId="0" xfId="17" applyFont="1" applyAlignment="1">
      <alignment horizontal="center" vertical="center"/>
    </xf>
    <xf numFmtId="0" fontId="8" fillId="0" borderId="8" xfId="17" applyFont="1" applyBorder="1" applyAlignment="1">
      <alignment horizontal="center" vertical="center" wrapText="1"/>
    </xf>
    <xf numFmtId="0" fontId="8" fillId="0" borderId="22" xfId="17" applyFont="1" applyBorder="1" applyAlignment="1">
      <alignment horizontal="center" vertical="center" wrapText="1"/>
    </xf>
    <xf numFmtId="0" fontId="8" fillId="0" borderId="21" xfId="17" applyFont="1" applyBorder="1" applyAlignment="1">
      <alignment horizontal="left" vertical="center" wrapText="1"/>
    </xf>
    <xf numFmtId="0" fontId="8" fillId="0" borderId="21" xfId="17" applyFont="1" applyBorder="1" applyAlignment="1">
      <alignment horizontal="center" vertical="center" wrapText="1"/>
    </xf>
    <xf numFmtId="0" fontId="8" fillId="0" borderId="8" xfId="2" applyFont="1" applyBorder="1" applyAlignment="1">
      <alignment horizontal="center" vertical="center" wrapText="1"/>
    </xf>
    <xf numFmtId="0" fontId="8" fillId="0" borderId="22" xfId="10" applyFont="1" applyBorder="1" applyAlignment="1">
      <alignment horizontal="center" vertical="center" wrapText="1"/>
    </xf>
    <xf numFmtId="0" fontId="8" fillId="0" borderId="21" xfId="12" applyFont="1" applyBorder="1" applyAlignment="1">
      <alignment horizontal="center" vertical="center" wrapText="1"/>
    </xf>
    <xf numFmtId="0" fontId="8" fillId="0" borderId="8" xfId="17" applyFont="1" applyBorder="1" applyAlignment="1">
      <alignment horizontal="left" vertical="center" wrapText="1"/>
    </xf>
    <xf numFmtId="0" fontId="8" fillId="0" borderId="21" xfId="10" applyFont="1" applyBorder="1" applyAlignment="1">
      <alignment horizontal="left" vertical="center" wrapText="1"/>
    </xf>
    <xf numFmtId="0" fontId="8" fillId="4"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0" borderId="21" xfId="10" applyFont="1" applyBorder="1" applyAlignment="1">
      <alignment horizontal="center" vertical="center" wrapText="1"/>
    </xf>
    <xf numFmtId="0" fontId="8" fillId="0" borderId="21" xfId="12" applyFont="1" applyBorder="1" applyAlignment="1">
      <alignment horizontal="justify" vertical="center" wrapText="1"/>
    </xf>
    <xf numFmtId="0" fontId="8" fillId="0" borderId="8" xfId="0" applyFont="1" applyBorder="1" applyAlignment="1">
      <alignment horizontal="left" vertical="center" wrapText="1"/>
    </xf>
    <xf numFmtId="0" fontId="13" fillId="0" borderId="14" xfId="17" applyFont="1" applyBorder="1" applyAlignment="1">
      <alignment horizontal="center" vertical="center" wrapText="1"/>
    </xf>
    <xf numFmtId="0" fontId="8" fillId="0" borderId="14" xfId="17" applyFont="1" applyBorder="1" applyAlignment="1">
      <alignment horizontal="left" vertical="center" wrapText="1"/>
    </xf>
    <xf numFmtId="0" fontId="8" fillId="0" borderId="15" xfId="17" applyFont="1" applyBorder="1" applyAlignment="1">
      <alignment horizontal="center" vertical="center"/>
    </xf>
    <xf numFmtId="0" fontId="8" fillId="6" borderId="0" xfId="0" applyFont="1" applyFill="1" applyAlignment="1">
      <alignment horizontal="center" vertical="center"/>
    </xf>
    <xf numFmtId="0" fontId="9" fillId="0" borderId="0" xfId="17" applyFont="1" applyAlignment="1">
      <alignment horizontal="center" vertical="center"/>
    </xf>
    <xf numFmtId="0" fontId="40" fillId="0" borderId="0" xfId="17" applyFont="1" applyAlignment="1">
      <alignment horizontal="center" vertical="center"/>
    </xf>
    <xf numFmtId="0" fontId="7" fillId="0" borderId="0" xfId="0" applyFont="1" applyAlignment="1">
      <alignment vertical="center"/>
    </xf>
    <xf numFmtId="0" fontId="17" fillId="0" borderId="0" xfId="0" applyFont="1" applyAlignment="1">
      <alignment horizontal="center" vertical="center"/>
    </xf>
    <xf numFmtId="0" fontId="7" fillId="0" borderId="0" xfId="0" applyFont="1" applyAlignment="1">
      <alignment horizontal="center" vertical="center"/>
    </xf>
    <xf numFmtId="0" fontId="11" fillId="0" borderId="0" xfId="0" applyFont="1" applyAlignment="1">
      <alignment horizontal="center" vertical="center"/>
    </xf>
    <xf numFmtId="0" fontId="8" fillId="0" borderId="8" xfId="0" applyFont="1" applyBorder="1" applyAlignment="1">
      <alignment horizontal="left" vertical="center"/>
    </xf>
    <xf numFmtId="0" fontId="12" fillId="0" borderId="8" xfId="0" applyFont="1" applyBorder="1" applyAlignment="1">
      <alignment horizontal="left" vertical="center"/>
    </xf>
    <xf numFmtId="0" fontId="42" fillId="0" borderId="0" xfId="0" applyFont="1" applyAlignment="1">
      <alignment horizontal="center" vertical="center"/>
    </xf>
    <xf numFmtId="0" fontId="13" fillId="0" borderId="8" xfId="0" applyFont="1" applyBorder="1" applyAlignment="1">
      <alignment horizontal="center" vertical="center" wrapText="1"/>
    </xf>
    <xf numFmtId="0" fontId="17" fillId="0" borderId="0" xfId="0" applyFont="1" applyAlignment="1">
      <alignment vertical="center"/>
    </xf>
    <xf numFmtId="0" fontId="8" fillId="0" borderId="0" xfId="0" applyFont="1" applyAlignment="1">
      <alignment horizontal="right" vertical="center"/>
    </xf>
    <xf numFmtId="0" fontId="17" fillId="0" borderId="0" xfId="0" applyFont="1" applyAlignment="1">
      <alignment horizontal="justify" vertical="center" wrapText="1"/>
    </xf>
    <xf numFmtId="0" fontId="17" fillId="0" borderId="0" xfId="0" applyFont="1" applyAlignment="1">
      <alignment horizontal="center" vertical="center" wrapText="1"/>
    </xf>
    <xf numFmtId="0" fontId="9" fillId="0" borderId="0" xfId="0" applyFont="1" applyAlignment="1">
      <alignment vertical="center" wrapText="1"/>
    </xf>
    <xf numFmtId="0" fontId="9" fillId="6" borderId="0" xfId="0" applyFont="1" applyFill="1"/>
    <xf numFmtId="0" fontId="9" fillId="0" borderId="0" xfId="0" applyFont="1"/>
    <xf numFmtId="0" fontId="19" fillId="0" borderId="0" xfId="0" applyFont="1" applyAlignment="1">
      <alignment vertical="center"/>
    </xf>
    <xf numFmtId="0" fontId="9" fillId="0" borderId="0" xfId="9" applyFont="1" applyAlignment="1">
      <alignment vertical="center" wrapText="1"/>
    </xf>
    <xf numFmtId="0" fontId="9" fillId="0" borderId="0" xfId="0" applyFont="1" applyAlignment="1">
      <alignment vertical="center"/>
    </xf>
    <xf numFmtId="0" fontId="7" fillId="0" borderId="0" xfId="0" applyFont="1"/>
    <xf numFmtId="0" fontId="20" fillId="0" borderId="0" xfId="0" applyFont="1"/>
    <xf numFmtId="0" fontId="21" fillId="0" borderId="0" xfId="0" applyFont="1" applyAlignment="1">
      <alignment horizontal="center" vertical="center" wrapText="1"/>
    </xf>
    <xf numFmtId="0" fontId="19" fillId="0" borderId="0" xfId="0" applyFont="1" applyAlignment="1">
      <alignment horizontal="center" vertic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vertical="center"/>
    </xf>
    <xf numFmtId="0" fontId="22" fillId="0" borderId="0" xfId="0" applyFont="1"/>
    <xf numFmtId="0" fontId="26" fillId="0" borderId="0" xfId="0" applyFont="1" applyAlignment="1">
      <alignment horizontal="center"/>
    </xf>
    <xf numFmtId="0" fontId="9" fillId="0" borderId="0" xfId="0" applyFont="1" applyAlignment="1">
      <alignment wrapText="1"/>
    </xf>
    <xf numFmtId="0" fontId="8" fillId="0" borderId="8" xfId="9" quotePrefix="1" applyFont="1" applyBorder="1" applyAlignment="1">
      <alignment horizontal="left" vertical="center" wrapText="1"/>
    </xf>
    <xf numFmtId="0" fontId="8" fillId="0" borderId="8" xfId="9" quotePrefix="1" applyFont="1" applyBorder="1" applyAlignment="1">
      <alignment horizontal="center" vertical="center" wrapText="1"/>
    </xf>
    <xf numFmtId="0" fontId="38" fillId="0" borderId="8" xfId="9" applyFont="1" applyBorder="1" applyAlignment="1">
      <alignment horizontal="left" vertical="center" wrapText="1"/>
    </xf>
    <xf numFmtId="0" fontId="39" fillId="0" borderId="8" xfId="9" applyFont="1" applyBorder="1" applyAlignment="1">
      <alignment horizontal="left" vertical="center" wrapText="1"/>
    </xf>
    <xf numFmtId="0" fontId="8" fillId="0" borderId="0" xfId="0" applyFont="1" applyAlignment="1" applyProtection="1">
      <alignment vertical="center"/>
      <protection locked="0"/>
    </xf>
    <xf numFmtId="0" fontId="8" fillId="0" borderId="14" xfId="0" applyFont="1" applyBorder="1" applyAlignment="1" applyProtection="1">
      <alignment vertical="center"/>
      <protection locked="0"/>
    </xf>
    <xf numFmtId="0" fontId="12" fillId="0" borderId="13" xfId="0" applyFont="1" applyBorder="1" applyAlignment="1" applyProtection="1">
      <alignment horizontal="center" vertical="center"/>
      <protection locked="0"/>
    </xf>
    <xf numFmtId="0" fontId="8" fillId="0" borderId="21" xfId="12"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46" fillId="0" borderId="0" xfId="0" applyFont="1" applyAlignment="1">
      <alignment horizontal="right" vertical="center"/>
    </xf>
    <xf numFmtId="0" fontId="8" fillId="0" borderId="8" xfId="9" applyFont="1" applyBorder="1" applyAlignment="1" applyProtection="1">
      <alignment horizontal="center" vertical="center" wrapText="1"/>
      <protection locked="0"/>
    </xf>
    <xf numFmtId="0" fontId="8" fillId="0" borderId="8" xfId="14" applyFont="1" applyBorder="1" applyAlignment="1" applyProtection="1">
      <alignment horizontal="center" vertical="center" wrapText="1"/>
      <protection locked="0"/>
    </xf>
    <xf numFmtId="0" fontId="17" fillId="0" borderId="0" xfId="0" applyFont="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45" fillId="0" borderId="20" xfId="0" applyFont="1" applyBorder="1" applyAlignment="1">
      <alignment horizontal="center" vertical="center"/>
    </xf>
    <xf numFmtId="0" fontId="8" fillId="0" borderId="8" xfId="0" applyFont="1" applyBorder="1" applyAlignment="1">
      <alignment horizontal="center" vertical="center"/>
    </xf>
    <xf numFmtId="0" fontId="18" fillId="0" borderId="0" xfId="0" applyFont="1" applyAlignment="1">
      <alignment horizontal="center" vertical="center" wrapText="1"/>
    </xf>
    <xf numFmtId="0" fontId="8" fillId="0" borderId="13" xfId="0" applyFont="1" applyBorder="1" applyAlignment="1">
      <alignment horizontal="left" vertical="center"/>
    </xf>
    <xf numFmtId="0" fontId="10" fillId="0" borderId="0" xfId="17" applyFont="1" applyAlignment="1">
      <alignment horizontal="center" vertical="center"/>
    </xf>
    <xf numFmtId="0" fontId="10" fillId="0" borderId="0" xfId="17" applyFont="1" applyAlignment="1">
      <alignment horizontal="left" vertical="center"/>
    </xf>
    <xf numFmtId="0" fontId="8" fillId="0" borderId="0" xfId="17" applyFont="1" applyAlignment="1">
      <alignment horizontal="center" vertical="center"/>
    </xf>
    <xf numFmtId="0" fontId="8" fillId="0" borderId="20" xfId="17" applyFont="1" applyBorder="1" applyAlignment="1">
      <alignment horizontal="right" vertical="center" wrapText="1"/>
    </xf>
    <xf numFmtId="0" fontId="8" fillId="0" borderId="14" xfId="17" applyFont="1" applyBorder="1" applyAlignment="1">
      <alignment horizontal="right" vertical="center" wrapText="1"/>
    </xf>
    <xf numFmtId="0" fontId="12" fillId="0" borderId="24" xfId="0" applyFont="1" applyBorder="1" applyAlignment="1">
      <alignment horizontal="center" vertical="center" shrinkToFit="1"/>
    </xf>
    <xf numFmtId="0" fontId="8" fillId="0" borderId="22" xfId="0" applyFont="1" applyBorder="1" applyAlignment="1">
      <alignment horizontal="center" vertical="center" shrinkToFit="1"/>
    </xf>
    <xf numFmtId="0" fontId="12" fillId="0" borderId="8"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0" xfId="9" applyFont="1" applyAlignment="1">
      <alignment horizontal="left" vertical="center" wrapText="1"/>
    </xf>
    <xf numFmtId="0" fontId="12" fillId="0" borderId="0" xfId="9" applyFont="1" applyAlignment="1">
      <alignment horizontal="center" vertical="center"/>
    </xf>
    <xf numFmtId="0" fontId="8" fillId="0" borderId="0" xfId="9" applyFont="1" applyAlignment="1">
      <alignment horizontal="center" vertical="center"/>
    </xf>
    <xf numFmtId="0" fontId="12" fillId="0" borderId="20" xfId="9" applyFont="1" applyBorder="1" applyAlignment="1">
      <alignment horizontal="right" vertical="center" wrapText="1"/>
    </xf>
    <xf numFmtId="0" fontId="8" fillId="0" borderId="14" xfId="9" applyFont="1" applyBorder="1" applyAlignment="1">
      <alignment horizontal="right" vertical="center" wrapText="1"/>
    </xf>
    <xf numFmtId="0" fontId="15" fillId="0" borderId="0" xfId="9" applyFont="1" applyAlignment="1">
      <alignment horizontal="center" vertical="center"/>
    </xf>
    <xf numFmtId="0" fontId="10" fillId="0" borderId="0" xfId="9" applyFont="1" applyAlignment="1">
      <alignment horizontal="center" vertical="center"/>
    </xf>
    <xf numFmtId="0" fontId="15" fillId="0" borderId="0" xfId="9" applyFont="1" applyAlignment="1">
      <alignment horizontal="left" vertical="center"/>
    </xf>
    <xf numFmtId="0" fontId="10" fillId="0" borderId="0" xfId="9" applyFont="1" applyAlignment="1">
      <alignment horizontal="left" vertical="center"/>
    </xf>
    <xf numFmtId="0" fontId="8" fillId="0" borderId="24" xfId="0" applyFont="1" applyBorder="1" applyAlignment="1">
      <alignment horizontal="center" vertical="center" shrinkToFit="1"/>
    </xf>
    <xf numFmtId="0" fontId="8" fillId="0" borderId="24" xfId="0" applyFont="1" applyBorder="1" applyAlignment="1">
      <alignment horizontal="center" vertical="center"/>
    </xf>
    <xf numFmtId="0" fontId="8" fillId="0" borderId="22" xfId="0" applyFont="1" applyBorder="1" applyAlignment="1">
      <alignment horizontal="center" vertical="center"/>
    </xf>
    <xf numFmtId="0" fontId="8" fillId="0" borderId="8" xfId="9" applyFont="1" applyBorder="1" applyAlignment="1">
      <alignment horizontal="center" vertical="center"/>
    </xf>
    <xf numFmtId="0" fontId="8" fillId="0" borderId="26"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9" applyFont="1" applyBorder="1" applyAlignment="1">
      <alignment horizontal="right" vertical="center" wrapText="1"/>
    </xf>
    <xf numFmtId="0" fontId="8" fillId="0" borderId="13" xfId="9" applyFont="1" applyBorder="1" applyAlignment="1">
      <alignment horizontal="right" vertical="center" wrapText="1"/>
    </xf>
    <xf numFmtId="0" fontId="8" fillId="0" borderId="8" xfId="9"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9" applyFont="1" applyAlignment="1">
      <alignment horizontal="left" vertical="center" wrapText="1"/>
    </xf>
    <xf numFmtId="0" fontId="8" fillId="0" borderId="13" xfId="9" applyFont="1" applyBorder="1" applyAlignment="1">
      <alignment horizontal="left" vertical="center" wrapText="1"/>
    </xf>
    <xf numFmtId="0" fontId="8" fillId="0" borderId="0" xfId="9" applyFont="1" applyAlignment="1">
      <alignment horizontal="center" vertical="center" wrapText="1"/>
    </xf>
    <xf numFmtId="0" fontId="8" fillId="0" borderId="20" xfId="9" applyFont="1" applyBorder="1" applyAlignment="1">
      <alignment horizontal="right" vertical="center" wrapText="1"/>
    </xf>
    <xf numFmtId="0" fontId="3" fillId="4" borderId="8" xfId="0" applyFont="1" applyFill="1" applyBorder="1" applyAlignment="1">
      <alignment horizontal="left" vertical="center" wrapText="1"/>
    </xf>
    <xf numFmtId="177" fontId="5" fillId="4" borderId="8" xfId="0" applyNumberFormat="1" applyFont="1" applyFill="1" applyBorder="1" applyAlignment="1">
      <alignment horizontal="right" vertical="center" wrapText="1"/>
    </xf>
    <xf numFmtId="0" fontId="3" fillId="4" borderId="10" xfId="0" applyFont="1" applyFill="1" applyBorder="1" applyAlignment="1">
      <alignment horizontal="left" vertical="center" wrapText="1"/>
    </xf>
    <xf numFmtId="177" fontId="5" fillId="4" borderId="10" xfId="0" applyNumberFormat="1" applyFont="1" applyFill="1" applyBorder="1" applyAlignment="1">
      <alignment horizontal="right" vertical="center" wrapText="1"/>
    </xf>
    <xf numFmtId="0" fontId="4" fillId="4" borderId="2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 fillId="4" borderId="0" xfId="0" applyFont="1" applyFill="1" applyAlignment="1">
      <alignment horizontal="center" vertical="top" wrapText="1"/>
    </xf>
    <xf numFmtId="0" fontId="3" fillId="4" borderId="0" xfId="0" applyFont="1" applyFill="1" applyAlignment="1">
      <alignment horizontal="left" vertical="center" wrapText="1"/>
    </xf>
    <xf numFmtId="0" fontId="4" fillId="4" borderId="28"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2" fillId="4" borderId="0" xfId="0" applyFont="1" applyFill="1" applyAlignment="1">
      <alignment horizontal="center" vertical="center" wrapText="1"/>
    </xf>
    <xf numFmtId="0" fontId="3" fillId="4" borderId="0" xfId="0" applyFont="1" applyFill="1" applyAlignment="1">
      <alignment horizontal="right" vertical="center" wrapText="1"/>
    </xf>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cellXfs>
  <cellStyles count="22">
    <cellStyle name="0,0_x000d__x000a_NA_x000d__x000a_" xfId="1" xr:uid="{B0656359-BDEA-45BE-86EE-FE0BDD7F9C79}"/>
    <cellStyle name="0,0_x000d__x000a_NA_x000d__x000a_ 2" xfId="2" xr:uid="{10403FE7-7005-4B4F-8A2A-437377064DCB}"/>
    <cellStyle name="0,0_x005f_x000d__x005f_x000a_NA_x005f_x000d__x005f_x000a_" xfId="3" xr:uid="{55F970CD-9F7C-4975-BD66-EE6B5075D6E4}"/>
    <cellStyle name="ColLevel_0" xfId="4" xr:uid="{D58A6242-2071-426E-96B6-CC63DAE8E643}"/>
    <cellStyle name="RowLevel_0" xfId="5" xr:uid="{34752BAF-0A01-4AAE-ACDB-1074A692B64E}"/>
    <cellStyle name="差_2013rd-xdyh3养护大中修工程养护大中修工程" xfId="6" xr:uid="{886A30EA-0863-4F58-BC73-1012260C710C}"/>
    <cellStyle name="差_S334改扩建工程路面清单(复核)" xfId="7" xr:uid="{3D19C7B3-1E12-4C45-926A-E18B349F31C4}"/>
    <cellStyle name="常规" xfId="0" builtinId="0"/>
    <cellStyle name="常规 10" xfId="8" xr:uid="{A443F296-8A23-4308-949D-FA9D3873BEB4}"/>
    <cellStyle name="常规 2" xfId="9" xr:uid="{A8F3C972-0CD2-40AE-9368-42507653E0C3}"/>
    <cellStyle name="常规 2 2" xfId="10" xr:uid="{C549CA79-345D-495E-9D31-A6F2A74E68B5}"/>
    <cellStyle name="常规 2 2 2" xfId="11" xr:uid="{04AFED1D-4D4E-47FA-A8B6-7016D52E4E26}"/>
    <cellStyle name="常规 2 2 2 2" xfId="12" xr:uid="{B716B04B-FC21-4E66-9621-C960BF06B84D}"/>
    <cellStyle name="常规 2 4" xfId="13" xr:uid="{02DB79BE-A289-4664-9FD9-02E0444014D2}"/>
    <cellStyle name="常规 2 4 2" xfId="14" xr:uid="{F7A6EBAC-9C1B-4B14-8BC7-F05F8A723204}"/>
    <cellStyle name="常规 3" xfId="15" xr:uid="{DAABDD5E-CCE5-426E-AF14-8703D760802B}"/>
    <cellStyle name="常规 4" xfId="16" xr:uid="{F28C8C2B-659E-4091-9949-4D099EBA3D6F}"/>
    <cellStyle name="常规 5" xfId="17" xr:uid="{6B643B94-516C-4565-B8FA-6F62D3EC021C}"/>
    <cellStyle name="常规 8" xfId="18" xr:uid="{911C2803-EE00-49E6-BFFF-C48BA2462E0E}"/>
    <cellStyle name="好_2013rd-xdyh3养护大中修工程养护大中修工程" xfId="19" xr:uid="{F84CC909-645F-49BD-BBC0-F5355CC9588A}"/>
    <cellStyle name="好_S334改扩建工程路面清单(复核)" xfId="20" xr:uid="{705F036C-553A-486A-9A64-A97A6A10549D}"/>
    <cellStyle name="样式 1" xfId="21" xr:uid="{698092EF-FF57-424E-B887-BF98DDAC80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1266825</xdr:colOff>
      <xdr:row>15</xdr:row>
      <xdr:rowOff>0</xdr:rowOff>
    </xdr:from>
    <xdr:to>
      <xdr:col>1</xdr:col>
      <xdr:colOff>1271588</xdr:colOff>
      <xdr:row>15</xdr:row>
      <xdr:rowOff>241299</xdr:rowOff>
    </xdr:to>
    <xdr:sp macro="" textlink="">
      <xdr:nvSpPr>
        <xdr:cNvPr id="145568" name="Text Box 1">
          <a:extLst>
            <a:ext uri="{FF2B5EF4-FFF2-40B4-BE49-F238E27FC236}">
              <a16:creationId xmlns:a16="http://schemas.microsoft.com/office/drawing/2014/main" id="{802FD672-859E-7668-0DAE-91B8CCC7EF96}"/>
            </a:ext>
          </a:extLst>
        </xdr:cNvPr>
        <xdr:cNvSpPr txBox="1">
          <a:spLocks noChangeArrowheads="1"/>
        </xdr:cNvSpPr>
      </xdr:nvSpPr>
      <xdr:spPr bwMode="auto">
        <a:xfrm>
          <a:off x="1919288" y="5000625"/>
          <a:ext cx="4762"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15</xdr:row>
      <xdr:rowOff>0</xdr:rowOff>
    </xdr:from>
    <xdr:to>
      <xdr:col>1</xdr:col>
      <xdr:colOff>1271588</xdr:colOff>
      <xdr:row>15</xdr:row>
      <xdr:rowOff>241299</xdr:rowOff>
    </xdr:to>
    <xdr:sp macro="" textlink="">
      <xdr:nvSpPr>
        <xdr:cNvPr id="145569" name="Text Box 2">
          <a:extLst>
            <a:ext uri="{FF2B5EF4-FFF2-40B4-BE49-F238E27FC236}">
              <a16:creationId xmlns:a16="http://schemas.microsoft.com/office/drawing/2014/main" id="{5CD89C03-6079-6E54-91DD-C20E93519900}"/>
            </a:ext>
          </a:extLst>
        </xdr:cNvPr>
        <xdr:cNvSpPr txBox="1">
          <a:spLocks noChangeArrowheads="1"/>
        </xdr:cNvSpPr>
      </xdr:nvSpPr>
      <xdr:spPr bwMode="auto">
        <a:xfrm>
          <a:off x="1919288" y="5000625"/>
          <a:ext cx="4762"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1281113</xdr:colOff>
      <xdr:row>15</xdr:row>
      <xdr:rowOff>0</xdr:rowOff>
    </xdr:from>
    <xdr:to>
      <xdr:col>1</xdr:col>
      <xdr:colOff>1289049</xdr:colOff>
      <xdr:row>15</xdr:row>
      <xdr:rowOff>241299</xdr:rowOff>
    </xdr:to>
    <xdr:sp macro="" textlink="">
      <xdr:nvSpPr>
        <xdr:cNvPr id="145570" name="Text Box 1">
          <a:extLst>
            <a:ext uri="{FF2B5EF4-FFF2-40B4-BE49-F238E27FC236}">
              <a16:creationId xmlns:a16="http://schemas.microsoft.com/office/drawing/2014/main" id="{05FCF04A-2B6E-3B4B-A9D3-309F94451AE1}"/>
            </a:ext>
          </a:extLst>
        </xdr:cNvPr>
        <xdr:cNvSpPr txBox="1">
          <a:spLocks noChangeArrowheads="1"/>
        </xdr:cNvSpPr>
      </xdr:nvSpPr>
      <xdr:spPr bwMode="auto">
        <a:xfrm>
          <a:off x="1933575" y="5000625"/>
          <a:ext cx="4763"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1281113</xdr:colOff>
      <xdr:row>15</xdr:row>
      <xdr:rowOff>0</xdr:rowOff>
    </xdr:from>
    <xdr:to>
      <xdr:col>1</xdr:col>
      <xdr:colOff>1289049</xdr:colOff>
      <xdr:row>15</xdr:row>
      <xdr:rowOff>241299</xdr:rowOff>
    </xdr:to>
    <xdr:sp macro="" textlink="">
      <xdr:nvSpPr>
        <xdr:cNvPr id="145571" name="Text Box 2">
          <a:extLst>
            <a:ext uri="{FF2B5EF4-FFF2-40B4-BE49-F238E27FC236}">
              <a16:creationId xmlns:a16="http://schemas.microsoft.com/office/drawing/2014/main" id="{04EC5549-7BFA-C17B-02B6-A49049D93E93}"/>
            </a:ext>
          </a:extLst>
        </xdr:cNvPr>
        <xdr:cNvSpPr txBox="1">
          <a:spLocks noChangeArrowheads="1"/>
        </xdr:cNvSpPr>
      </xdr:nvSpPr>
      <xdr:spPr bwMode="auto">
        <a:xfrm>
          <a:off x="1933575" y="5000625"/>
          <a:ext cx="4763"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1281113</xdr:colOff>
      <xdr:row>15</xdr:row>
      <xdr:rowOff>0</xdr:rowOff>
    </xdr:from>
    <xdr:to>
      <xdr:col>1</xdr:col>
      <xdr:colOff>1289049</xdr:colOff>
      <xdr:row>15</xdr:row>
      <xdr:rowOff>241299</xdr:rowOff>
    </xdr:to>
    <xdr:sp macro="" textlink="">
      <xdr:nvSpPr>
        <xdr:cNvPr id="145572" name="Text Box 1">
          <a:extLst>
            <a:ext uri="{FF2B5EF4-FFF2-40B4-BE49-F238E27FC236}">
              <a16:creationId xmlns:a16="http://schemas.microsoft.com/office/drawing/2014/main" id="{F7DCCDBB-043B-7E58-59E9-AD8A468B28FE}"/>
            </a:ext>
          </a:extLst>
        </xdr:cNvPr>
        <xdr:cNvSpPr txBox="1">
          <a:spLocks noChangeArrowheads="1"/>
        </xdr:cNvSpPr>
      </xdr:nvSpPr>
      <xdr:spPr bwMode="auto">
        <a:xfrm>
          <a:off x="1933575" y="5000625"/>
          <a:ext cx="4763"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1281113</xdr:colOff>
      <xdr:row>15</xdr:row>
      <xdr:rowOff>0</xdr:rowOff>
    </xdr:from>
    <xdr:to>
      <xdr:col>1</xdr:col>
      <xdr:colOff>1289049</xdr:colOff>
      <xdr:row>15</xdr:row>
      <xdr:rowOff>241299</xdr:rowOff>
    </xdr:to>
    <xdr:sp macro="" textlink="">
      <xdr:nvSpPr>
        <xdr:cNvPr id="145573" name="Text Box 2">
          <a:extLst>
            <a:ext uri="{FF2B5EF4-FFF2-40B4-BE49-F238E27FC236}">
              <a16:creationId xmlns:a16="http://schemas.microsoft.com/office/drawing/2014/main" id="{B1208677-A361-49A1-8759-39683C6E0869}"/>
            </a:ext>
          </a:extLst>
        </xdr:cNvPr>
        <xdr:cNvSpPr txBox="1">
          <a:spLocks noChangeArrowheads="1"/>
        </xdr:cNvSpPr>
      </xdr:nvSpPr>
      <xdr:spPr bwMode="auto">
        <a:xfrm>
          <a:off x="1933575" y="5000625"/>
          <a:ext cx="4763"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1281113</xdr:colOff>
      <xdr:row>15</xdr:row>
      <xdr:rowOff>0</xdr:rowOff>
    </xdr:from>
    <xdr:to>
      <xdr:col>1</xdr:col>
      <xdr:colOff>1289049</xdr:colOff>
      <xdr:row>15</xdr:row>
      <xdr:rowOff>242887</xdr:rowOff>
    </xdr:to>
    <xdr:sp macro="" textlink="">
      <xdr:nvSpPr>
        <xdr:cNvPr id="145574" name="Text Box 1">
          <a:extLst>
            <a:ext uri="{FF2B5EF4-FFF2-40B4-BE49-F238E27FC236}">
              <a16:creationId xmlns:a16="http://schemas.microsoft.com/office/drawing/2014/main" id="{CF26EF58-8099-E4B5-0C04-C6987BFC206C}"/>
            </a:ext>
          </a:extLst>
        </xdr:cNvPr>
        <xdr:cNvSpPr txBox="1">
          <a:spLocks noChangeArrowheads="1"/>
        </xdr:cNvSpPr>
      </xdr:nvSpPr>
      <xdr:spPr bwMode="auto">
        <a:xfrm>
          <a:off x="1933575" y="5000625"/>
          <a:ext cx="4763" cy="233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1281113</xdr:colOff>
      <xdr:row>15</xdr:row>
      <xdr:rowOff>0</xdr:rowOff>
    </xdr:from>
    <xdr:to>
      <xdr:col>1</xdr:col>
      <xdr:colOff>1289049</xdr:colOff>
      <xdr:row>15</xdr:row>
      <xdr:rowOff>242887</xdr:rowOff>
    </xdr:to>
    <xdr:sp macro="" textlink="">
      <xdr:nvSpPr>
        <xdr:cNvPr id="145575" name="Text Box 2">
          <a:extLst>
            <a:ext uri="{FF2B5EF4-FFF2-40B4-BE49-F238E27FC236}">
              <a16:creationId xmlns:a16="http://schemas.microsoft.com/office/drawing/2014/main" id="{53E839BC-F771-8770-3462-F1F368170A5E}"/>
            </a:ext>
          </a:extLst>
        </xdr:cNvPr>
        <xdr:cNvSpPr txBox="1">
          <a:spLocks noChangeArrowheads="1"/>
        </xdr:cNvSpPr>
      </xdr:nvSpPr>
      <xdr:spPr bwMode="auto">
        <a:xfrm>
          <a:off x="1933575" y="5000625"/>
          <a:ext cx="4763" cy="233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1271588</xdr:colOff>
      <xdr:row>15</xdr:row>
      <xdr:rowOff>0</xdr:rowOff>
    </xdr:from>
    <xdr:to>
      <xdr:col>1</xdr:col>
      <xdr:colOff>1327149</xdr:colOff>
      <xdr:row>15</xdr:row>
      <xdr:rowOff>165099</xdr:rowOff>
    </xdr:to>
    <xdr:sp macro="" textlink="">
      <xdr:nvSpPr>
        <xdr:cNvPr id="145576" name="Text Box 1">
          <a:extLst>
            <a:ext uri="{FF2B5EF4-FFF2-40B4-BE49-F238E27FC236}">
              <a16:creationId xmlns:a16="http://schemas.microsoft.com/office/drawing/2014/main" id="{9555458F-C99C-A08F-8B19-806B43CA0899}"/>
            </a:ext>
          </a:extLst>
        </xdr:cNvPr>
        <xdr:cNvSpPr txBox="1">
          <a:spLocks noChangeArrowheads="1"/>
        </xdr:cNvSpPr>
      </xdr:nvSpPr>
      <xdr:spPr bwMode="auto">
        <a:xfrm>
          <a:off x="1924050" y="5000625"/>
          <a:ext cx="57150" cy="166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1271588</xdr:colOff>
      <xdr:row>15</xdr:row>
      <xdr:rowOff>0</xdr:rowOff>
    </xdr:from>
    <xdr:to>
      <xdr:col>1</xdr:col>
      <xdr:colOff>1327149</xdr:colOff>
      <xdr:row>15</xdr:row>
      <xdr:rowOff>165099</xdr:rowOff>
    </xdr:to>
    <xdr:sp macro="" textlink="">
      <xdr:nvSpPr>
        <xdr:cNvPr id="145577" name="Text Box 2">
          <a:extLst>
            <a:ext uri="{FF2B5EF4-FFF2-40B4-BE49-F238E27FC236}">
              <a16:creationId xmlns:a16="http://schemas.microsoft.com/office/drawing/2014/main" id="{FF06C988-4157-0CF1-2430-24FCA0722E36}"/>
            </a:ext>
          </a:extLst>
        </xdr:cNvPr>
        <xdr:cNvSpPr txBox="1">
          <a:spLocks noChangeArrowheads="1"/>
        </xdr:cNvSpPr>
      </xdr:nvSpPr>
      <xdr:spPr bwMode="auto">
        <a:xfrm>
          <a:off x="1924050" y="5000625"/>
          <a:ext cx="57150" cy="166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15</xdr:row>
      <xdr:rowOff>0</xdr:rowOff>
    </xdr:from>
    <xdr:to>
      <xdr:col>1</xdr:col>
      <xdr:colOff>1290637</xdr:colOff>
      <xdr:row>15</xdr:row>
      <xdr:rowOff>241299</xdr:rowOff>
    </xdr:to>
    <xdr:sp macro="" textlink="">
      <xdr:nvSpPr>
        <xdr:cNvPr id="145578" name="Text Box 1">
          <a:extLst>
            <a:ext uri="{FF2B5EF4-FFF2-40B4-BE49-F238E27FC236}">
              <a16:creationId xmlns:a16="http://schemas.microsoft.com/office/drawing/2014/main" id="{1C1A025D-42AF-C947-5522-25F5ED231000}"/>
            </a:ext>
          </a:extLst>
        </xdr:cNvPr>
        <xdr:cNvSpPr txBox="1">
          <a:spLocks noChangeArrowheads="1"/>
        </xdr:cNvSpPr>
      </xdr:nvSpPr>
      <xdr:spPr bwMode="auto">
        <a:xfrm>
          <a:off x="1919288" y="5000625"/>
          <a:ext cx="14287"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15</xdr:row>
      <xdr:rowOff>0</xdr:rowOff>
    </xdr:from>
    <xdr:to>
      <xdr:col>1</xdr:col>
      <xdr:colOff>1290637</xdr:colOff>
      <xdr:row>15</xdr:row>
      <xdr:rowOff>241299</xdr:rowOff>
    </xdr:to>
    <xdr:sp macro="" textlink="">
      <xdr:nvSpPr>
        <xdr:cNvPr id="145579" name="Text Box 2">
          <a:extLst>
            <a:ext uri="{FF2B5EF4-FFF2-40B4-BE49-F238E27FC236}">
              <a16:creationId xmlns:a16="http://schemas.microsoft.com/office/drawing/2014/main" id="{D3EBB41C-AB61-6144-82B3-D6AF8210FB6C}"/>
            </a:ext>
          </a:extLst>
        </xdr:cNvPr>
        <xdr:cNvSpPr txBox="1">
          <a:spLocks noChangeArrowheads="1"/>
        </xdr:cNvSpPr>
      </xdr:nvSpPr>
      <xdr:spPr bwMode="auto">
        <a:xfrm>
          <a:off x="1919288" y="5000625"/>
          <a:ext cx="14287"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0214;&#23478;/2013&#24180;&#39033;&#30446;/&#22826;&#20179;&#20132;&#36890;&#23616;/tt/&#33487;&#24030;&#20013;&#29615;/&#33487;&#24030;&#20013;&#29615;&#21271;&#27573;2&#266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封面"/>
      <sheetName val="说明"/>
      <sheetName val="100章"/>
      <sheetName val="200章"/>
      <sheetName val="300章"/>
      <sheetName val="400章"/>
      <sheetName val="600章"/>
      <sheetName val="计日工、暂估价表"/>
      <sheetName val="汇总表"/>
      <sheetName val="工程量清单单价分析表"/>
      <sheetName val="100章 (2)"/>
      <sheetName val="200章 (2)"/>
      <sheetName val="300章 (2)"/>
      <sheetName val="400章 (2)"/>
      <sheetName val="500章（2）"/>
      <sheetName val="600章（2）"/>
      <sheetName val="700章（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8FE8-AE0F-4E26-B68D-273B68479A53}">
  <dimension ref="A1:J449"/>
  <sheetViews>
    <sheetView showZeros="0" tabSelected="1" view="pageBreakPreview" zoomScale="85" zoomScaleNormal="100" workbookViewId="0">
      <selection activeCell="A13" sqref="A13"/>
    </sheetView>
  </sheetViews>
  <sheetFormatPr defaultColWidth="8.6875" defaultRowHeight="15.4"/>
  <cols>
    <col min="1" max="1" width="76.1875" style="144" customWidth="1"/>
    <col min="2" max="32" width="9" style="144" customWidth="1"/>
    <col min="33" max="33" width="8.6875" style="144" bestFit="1"/>
    <col min="34" max="16384" width="8.6875" style="144"/>
  </cols>
  <sheetData>
    <row r="1" spans="1:10" ht="23.25" customHeight="1">
      <c r="B1" s="149"/>
      <c r="C1" s="149"/>
      <c r="D1" s="149"/>
      <c r="E1" s="149"/>
      <c r="F1" s="149"/>
      <c r="G1" s="149"/>
      <c r="H1" s="149"/>
      <c r="I1" s="149"/>
      <c r="J1" s="149"/>
    </row>
    <row r="2" spans="1:10" ht="61.05" customHeight="1">
      <c r="A2" s="150" t="s">
        <v>190</v>
      </c>
      <c r="B2" s="149"/>
      <c r="C2" s="149"/>
      <c r="D2" s="149"/>
      <c r="E2" s="149"/>
      <c r="F2" s="149"/>
      <c r="G2" s="149"/>
      <c r="H2" s="149"/>
      <c r="I2" s="149"/>
      <c r="J2" s="149"/>
    </row>
    <row r="3" spans="1:10" ht="30" customHeight="1">
      <c r="A3" s="151"/>
      <c r="B3" s="149"/>
      <c r="C3" s="72"/>
      <c r="D3" s="149"/>
      <c r="E3" s="149"/>
      <c r="F3" s="149"/>
      <c r="G3" s="149"/>
      <c r="H3" s="149"/>
      <c r="I3" s="149"/>
      <c r="J3" s="149"/>
    </row>
    <row r="4" spans="1:10" ht="25.8" customHeight="1">
      <c r="A4" s="151"/>
      <c r="B4" s="149"/>
      <c r="C4" s="149"/>
      <c r="D4" s="149"/>
      <c r="E4" s="149"/>
      <c r="F4" s="149"/>
      <c r="G4" s="149"/>
      <c r="H4" s="149"/>
      <c r="I4" s="149"/>
      <c r="J4" s="149"/>
    </row>
    <row r="5" spans="1:10" ht="25.8" customHeight="1">
      <c r="A5" s="152"/>
      <c r="B5" s="149"/>
      <c r="C5" s="149"/>
      <c r="D5" s="149"/>
      <c r="E5" s="149"/>
      <c r="F5" s="149"/>
      <c r="G5" s="149"/>
      <c r="H5" s="149"/>
      <c r="I5" s="149"/>
      <c r="J5" s="149"/>
    </row>
    <row r="6" spans="1:10" ht="25.8" customHeight="1">
      <c r="A6" s="152"/>
      <c r="B6" s="149"/>
      <c r="C6" s="149"/>
      <c r="D6" s="149"/>
      <c r="E6" s="149"/>
      <c r="F6" s="149"/>
      <c r="G6" s="149"/>
      <c r="H6" s="149"/>
      <c r="I6" s="149"/>
      <c r="J6" s="149"/>
    </row>
    <row r="7" spans="1:10" ht="25.8" customHeight="1">
      <c r="A7" s="152"/>
      <c r="B7" s="149"/>
      <c r="C7" s="149"/>
      <c r="D7" s="149"/>
      <c r="E7" s="149"/>
      <c r="F7" s="149"/>
      <c r="G7" s="149"/>
      <c r="H7" s="149"/>
      <c r="I7" s="149"/>
      <c r="J7" s="149"/>
    </row>
    <row r="8" spans="1:10" ht="25.8" customHeight="1">
      <c r="A8" s="152"/>
      <c r="B8" s="149"/>
      <c r="C8" s="149"/>
      <c r="D8" s="149"/>
      <c r="E8" s="149"/>
      <c r="F8" s="149"/>
      <c r="G8" s="149"/>
      <c r="H8" s="149"/>
      <c r="I8" s="149"/>
      <c r="J8" s="149"/>
    </row>
    <row r="9" spans="1:10" ht="25.8" customHeight="1">
      <c r="A9" s="152"/>
      <c r="B9" s="149"/>
      <c r="C9" s="149"/>
      <c r="D9" s="149"/>
      <c r="E9" s="149"/>
      <c r="F9" s="149"/>
      <c r="G9" s="149"/>
      <c r="H9" s="149"/>
      <c r="I9" s="149"/>
      <c r="J9" s="149"/>
    </row>
    <row r="10" spans="1:10" ht="40.799999999999997" customHeight="1">
      <c r="A10" s="153" t="s">
        <v>0</v>
      </c>
      <c r="B10" s="149"/>
      <c r="C10" s="149"/>
      <c r="D10" s="149"/>
      <c r="E10" s="149"/>
      <c r="F10" s="149"/>
      <c r="G10" s="149"/>
      <c r="H10" s="149"/>
      <c r="I10" s="149"/>
      <c r="J10" s="149"/>
    </row>
    <row r="11" spans="1:10" ht="40.799999999999997" customHeight="1">
      <c r="A11" s="153" t="s">
        <v>1</v>
      </c>
      <c r="B11" s="149"/>
      <c r="C11" s="149"/>
      <c r="D11" s="149"/>
      <c r="E11" s="149"/>
      <c r="F11" s="149"/>
      <c r="G11" s="149"/>
      <c r="H11" s="149"/>
      <c r="I11" s="149"/>
      <c r="J11" s="149"/>
    </row>
    <row r="12" spans="1:10" ht="40.799999999999997" customHeight="1">
      <c r="A12" s="153" t="s">
        <v>2</v>
      </c>
      <c r="B12" s="149"/>
      <c r="C12" s="149"/>
      <c r="D12" s="149"/>
      <c r="E12" s="149"/>
      <c r="F12" s="149"/>
      <c r="G12" s="149"/>
      <c r="H12" s="149"/>
      <c r="I12" s="149"/>
      <c r="J12" s="149"/>
    </row>
    <row r="13" spans="1:10" ht="40.799999999999997" customHeight="1">
      <c r="A13" s="153" t="s">
        <v>3</v>
      </c>
      <c r="B13" s="149"/>
      <c r="C13" s="149"/>
      <c r="D13" s="149"/>
      <c r="E13" s="149"/>
      <c r="F13" s="149"/>
      <c r="G13" s="149"/>
      <c r="H13" s="149"/>
      <c r="I13" s="149"/>
      <c r="J13" s="149"/>
    </row>
    <row r="14" spans="1:10" ht="40.799999999999997" customHeight="1">
      <c r="A14" s="153" t="s">
        <v>4</v>
      </c>
      <c r="B14" s="149"/>
      <c r="C14" s="149"/>
      <c r="D14" s="149"/>
      <c r="E14" s="149"/>
      <c r="F14" s="149"/>
      <c r="G14" s="149"/>
      <c r="H14" s="149"/>
      <c r="I14" s="149"/>
      <c r="J14" s="149"/>
    </row>
    <row r="15" spans="1:10" ht="34.049999999999997" customHeight="1">
      <c r="A15" s="153"/>
      <c r="B15" s="149"/>
      <c r="C15" s="149"/>
      <c r="D15" s="149"/>
      <c r="E15" s="149"/>
      <c r="F15" s="149"/>
      <c r="G15" s="149"/>
      <c r="H15" s="149"/>
      <c r="I15" s="149"/>
      <c r="J15" s="149"/>
    </row>
    <row r="16" spans="1:10" ht="34.049999999999997" customHeight="1">
      <c r="A16" s="151"/>
      <c r="B16" s="149"/>
      <c r="C16" s="149"/>
      <c r="D16" s="149"/>
      <c r="E16" s="149"/>
      <c r="F16" s="149"/>
      <c r="G16" s="149"/>
      <c r="H16" s="149"/>
      <c r="I16" s="149"/>
      <c r="J16" s="149"/>
    </row>
    <row r="17" spans="1:10" ht="34.049999999999997" customHeight="1">
      <c r="A17" s="154"/>
      <c r="C17" s="149"/>
      <c r="D17" s="149"/>
      <c r="E17" s="149"/>
      <c r="F17" s="149"/>
      <c r="G17" s="149"/>
      <c r="H17" s="149"/>
      <c r="I17" s="149"/>
      <c r="J17" s="149"/>
    </row>
    <row r="18" spans="1:10" ht="27.75" customHeight="1">
      <c r="A18" s="149"/>
      <c r="C18" s="149"/>
      <c r="D18" s="149"/>
      <c r="E18" s="149"/>
      <c r="F18" s="149"/>
      <c r="G18" s="149"/>
      <c r="H18" s="149"/>
      <c r="I18" s="149"/>
      <c r="J18" s="149"/>
    </row>
    <row r="19" spans="1:10" ht="27.75" customHeight="1">
      <c r="A19" s="155" t="s">
        <v>5</v>
      </c>
      <c r="B19" s="156"/>
      <c r="C19" s="149"/>
      <c r="D19" s="149"/>
      <c r="E19" s="149"/>
      <c r="F19" s="149"/>
      <c r="G19" s="149"/>
      <c r="H19" s="149"/>
      <c r="I19" s="149"/>
      <c r="J19" s="149"/>
    </row>
    <row r="20" spans="1:10" ht="25.8" customHeight="1">
      <c r="A20" s="155" t="s">
        <v>191</v>
      </c>
      <c r="B20" s="156"/>
      <c r="C20" s="149"/>
      <c r="D20" s="149"/>
      <c r="E20" s="149"/>
      <c r="F20" s="149"/>
      <c r="G20" s="149"/>
      <c r="H20" s="149"/>
      <c r="I20" s="149"/>
      <c r="J20" s="149"/>
    </row>
    <row r="21" spans="1:10" ht="25.8" customHeight="1">
      <c r="A21" s="155" t="s">
        <v>192</v>
      </c>
      <c r="B21" s="156"/>
      <c r="C21" s="149"/>
      <c r="D21" s="149"/>
      <c r="E21" s="149"/>
      <c r="F21" s="149"/>
      <c r="G21" s="149"/>
      <c r="H21" s="149"/>
      <c r="I21" s="149"/>
      <c r="J21" s="149"/>
    </row>
    <row r="22" spans="1:10" ht="71.25">
      <c r="A22" s="149"/>
      <c r="B22" s="149"/>
      <c r="C22" s="149"/>
      <c r="D22" s="149"/>
      <c r="E22" s="149"/>
      <c r="F22" s="149"/>
      <c r="G22" s="149"/>
      <c r="H22" s="149"/>
      <c r="I22" s="149"/>
      <c r="J22" s="149"/>
    </row>
    <row r="23" spans="1:10" ht="102.75" customHeight="1">
      <c r="C23" s="149"/>
      <c r="D23" s="149"/>
      <c r="E23" s="149"/>
      <c r="F23" s="149"/>
      <c r="G23" s="149"/>
      <c r="H23" s="149"/>
      <c r="I23" s="149"/>
      <c r="J23" s="149"/>
    </row>
    <row r="24" spans="1:10" s="147" customFormat="1" ht="50" customHeight="1">
      <c r="C24" s="157"/>
      <c r="D24" s="157"/>
      <c r="E24" s="157"/>
      <c r="F24" s="157"/>
      <c r="G24" s="157"/>
      <c r="H24" s="157"/>
      <c r="I24" s="157"/>
      <c r="J24" s="157"/>
    </row>
    <row r="25" spans="1:10" ht="50" customHeight="1">
      <c r="C25" s="149"/>
      <c r="D25" s="149"/>
      <c r="E25" s="149"/>
      <c r="F25" s="149"/>
      <c r="G25" s="149"/>
      <c r="H25" s="149"/>
      <c r="I25" s="149"/>
      <c r="J25" s="149"/>
    </row>
    <row r="26" spans="1:10" ht="50" customHeight="1">
      <c r="C26" s="149"/>
      <c r="D26" s="149"/>
      <c r="E26" s="149"/>
      <c r="F26" s="149"/>
      <c r="G26" s="149"/>
      <c r="H26" s="149"/>
      <c r="I26" s="149"/>
      <c r="J26" s="149"/>
    </row>
    <row r="27" spans="1:10" ht="50" customHeight="1">
      <c r="C27" s="149"/>
      <c r="D27" s="149"/>
      <c r="E27" s="149"/>
      <c r="F27" s="149"/>
      <c r="G27" s="149"/>
      <c r="H27" s="149"/>
      <c r="I27" s="149"/>
      <c r="J27" s="149"/>
    </row>
    <row r="28" spans="1:10" ht="50" customHeight="1">
      <c r="C28" s="149"/>
      <c r="D28" s="149"/>
      <c r="E28" s="149"/>
      <c r="F28" s="149"/>
      <c r="G28" s="149"/>
      <c r="H28" s="149"/>
      <c r="I28" s="149"/>
      <c r="J28" s="149"/>
    </row>
    <row r="29" spans="1:10" ht="50" customHeight="1">
      <c r="C29" s="149"/>
      <c r="D29" s="149"/>
      <c r="E29" s="149"/>
      <c r="F29" s="149"/>
      <c r="G29" s="149"/>
      <c r="H29" s="149"/>
      <c r="I29" s="149"/>
      <c r="J29" s="149"/>
    </row>
    <row r="30" spans="1:10" ht="50" customHeight="1">
      <c r="C30" s="149"/>
      <c r="D30" s="149"/>
      <c r="E30" s="149"/>
      <c r="F30" s="149"/>
      <c r="G30" s="149"/>
      <c r="H30" s="149"/>
      <c r="I30" s="149"/>
      <c r="J30" s="149"/>
    </row>
    <row r="31" spans="1:10" ht="50" customHeight="1">
      <c r="C31" s="149"/>
      <c r="D31" s="149"/>
      <c r="E31" s="149"/>
      <c r="F31" s="149"/>
      <c r="G31" s="149"/>
      <c r="H31" s="149"/>
      <c r="I31" s="149"/>
      <c r="J31" s="149"/>
    </row>
    <row r="32" spans="1:10" ht="50" customHeight="1">
      <c r="C32" s="149"/>
      <c r="D32" s="149"/>
      <c r="E32" s="149"/>
      <c r="F32" s="149"/>
      <c r="G32" s="149"/>
      <c r="H32" s="149"/>
      <c r="I32" s="149"/>
      <c r="J32" s="149"/>
    </row>
    <row r="33" spans="1:10" s="147" customFormat="1" ht="50" customHeight="1">
      <c r="A33" s="157"/>
      <c r="B33" s="157"/>
      <c r="C33" s="157"/>
      <c r="D33" s="157"/>
      <c r="E33" s="157"/>
      <c r="F33" s="157"/>
      <c r="G33" s="157"/>
      <c r="H33" s="157"/>
      <c r="I33" s="157"/>
      <c r="J33" s="157"/>
    </row>
    <row r="34" spans="1:10" s="147" customFormat="1" ht="50" customHeight="1">
      <c r="A34" s="157"/>
      <c r="B34" s="157"/>
      <c r="C34" s="157"/>
      <c r="D34" s="157"/>
      <c r="E34" s="157"/>
      <c r="F34" s="157"/>
      <c r="G34" s="157"/>
      <c r="H34" s="157"/>
      <c r="I34" s="157"/>
      <c r="J34" s="157"/>
    </row>
    <row r="35" spans="1:10" s="147" customFormat="1" ht="50" customHeight="1">
      <c r="A35" s="157"/>
      <c r="B35" s="157"/>
      <c r="C35" s="157"/>
      <c r="D35" s="157"/>
      <c r="E35" s="157"/>
      <c r="F35" s="157"/>
      <c r="G35" s="157"/>
      <c r="H35" s="157"/>
      <c r="I35" s="157"/>
      <c r="J35" s="157"/>
    </row>
    <row r="36" spans="1:10" ht="39.299999999999997" customHeight="1">
      <c r="A36" s="149"/>
      <c r="B36" s="149"/>
      <c r="C36" s="149"/>
      <c r="D36" s="149"/>
      <c r="E36" s="149"/>
      <c r="F36" s="149"/>
      <c r="G36" s="149"/>
      <c r="H36" s="149"/>
      <c r="I36" s="149"/>
      <c r="J36" s="149"/>
    </row>
    <row r="37" spans="1:10" ht="39.299999999999997" customHeight="1">
      <c r="A37" s="149"/>
      <c r="B37" s="149"/>
      <c r="C37" s="149"/>
      <c r="D37" s="149"/>
      <c r="E37" s="149"/>
      <c r="F37" s="149"/>
      <c r="G37" s="149"/>
      <c r="H37" s="149"/>
      <c r="I37" s="149"/>
      <c r="J37" s="149"/>
    </row>
    <row r="38" spans="1:10" ht="39.299999999999997" customHeight="1">
      <c r="A38" s="149"/>
      <c r="B38" s="149"/>
      <c r="C38" s="149"/>
      <c r="D38" s="149"/>
      <c r="E38" s="149"/>
      <c r="F38" s="149"/>
      <c r="G38" s="149"/>
      <c r="H38" s="149"/>
      <c r="I38" s="149"/>
      <c r="J38" s="149"/>
    </row>
    <row r="39" spans="1:10" ht="39.299999999999997" customHeight="1">
      <c r="A39" s="149"/>
      <c r="B39" s="149"/>
      <c r="C39" s="149"/>
      <c r="D39" s="149"/>
      <c r="E39" s="149"/>
      <c r="F39" s="149"/>
      <c r="G39" s="149"/>
      <c r="H39" s="149"/>
      <c r="I39" s="149"/>
      <c r="J39" s="149"/>
    </row>
    <row r="40" spans="1:10" ht="39.299999999999997" customHeight="1">
      <c r="A40" s="149"/>
      <c r="B40" s="149"/>
      <c r="C40" s="149"/>
      <c r="D40" s="149"/>
      <c r="E40" s="149"/>
      <c r="F40" s="149"/>
      <c r="G40" s="149"/>
      <c r="H40" s="149"/>
      <c r="I40" s="149"/>
      <c r="J40" s="149"/>
    </row>
    <row r="41" spans="1:10" ht="39.299999999999997" customHeight="1">
      <c r="A41" s="149"/>
      <c r="B41" s="149"/>
      <c r="C41" s="149"/>
      <c r="D41" s="149"/>
      <c r="E41" s="149"/>
      <c r="F41" s="149"/>
      <c r="G41" s="149"/>
      <c r="H41" s="149"/>
      <c r="I41" s="149"/>
      <c r="J41" s="149"/>
    </row>
    <row r="42" spans="1:10" ht="39.299999999999997" customHeight="1">
      <c r="A42" s="149"/>
      <c r="B42" s="149"/>
      <c r="C42" s="149"/>
      <c r="D42" s="149"/>
      <c r="E42" s="149"/>
      <c r="F42" s="149"/>
      <c r="G42" s="149"/>
      <c r="H42" s="149"/>
      <c r="I42" s="149"/>
      <c r="J42" s="149"/>
    </row>
    <row r="43" spans="1:10" ht="39.299999999999997" customHeight="1">
      <c r="A43" s="149"/>
      <c r="B43" s="149"/>
      <c r="C43" s="149"/>
      <c r="D43" s="149"/>
      <c r="E43" s="149"/>
      <c r="F43" s="149"/>
      <c r="G43" s="149"/>
      <c r="H43" s="149"/>
      <c r="I43" s="149"/>
      <c r="J43" s="149"/>
    </row>
    <row r="44" spans="1:10" ht="39.299999999999997" customHeight="1">
      <c r="A44" s="149"/>
      <c r="B44" s="149"/>
      <c r="C44" s="149"/>
      <c r="D44" s="149"/>
      <c r="E44" s="149"/>
      <c r="F44" s="149"/>
      <c r="G44" s="149"/>
      <c r="H44" s="149"/>
      <c r="I44" s="149"/>
      <c r="J44" s="149"/>
    </row>
    <row r="45" spans="1:10" ht="39.299999999999997" customHeight="1">
      <c r="A45" s="149"/>
      <c r="B45" s="149"/>
      <c r="C45" s="149"/>
      <c r="D45" s="149"/>
      <c r="E45" s="149"/>
      <c r="F45" s="149"/>
      <c r="G45" s="149"/>
      <c r="H45" s="149"/>
      <c r="I45" s="149"/>
      <c r="J45" s="149"/>
    </row>
    <row r="46" spans="1:10" ht="39.299999999999997" customHeight="1">
      <c r="A46" s="149"/>
      <c r="B46" s="149"/>
      <c r="C46" s="149"/>
      <c r="D46" s="149"/>
      <c r="E46" s="149"/>
      <c r="F46" s="149"/>
      <c r="G46" s="149"/>
      <c r="H46" s="149"/>
      <c r="I46" s="149"/>
      <c r="J46" s="149"/>
    </row>
    <row r="47" spans="1:10" ht="39.299999999999997" customHeight="1">
      <c r="A47" s="149"/>
      <c r="B47" s="149"/>
      <c r="C47" s="149"/>
      <c r="D47" s="149"/>
      <c r="E47" s="149"/>
      <c r="F47" s="149"/>
      <c r="G47" s="149"/>
      <c r="H47" s="149"/>
      <c r="I47" s="149"/>
      <c r="J47" s="149"/>
    </row>
    <row r="48" spans="1:10" ht="39.299999999999997" customHeight="1">
      <c r="A48" s="149"/>
      <c r="B48" s="149"/>
      <c r="C48" s="149"/>
      <c r="D48" s="149"/>
      <c r="E48" s="149"/>
      <c r="F48" s="149"/>
      <c r="G48" s="149"/>
      <c r="H48" s="149"/>
      <c r="I48" s="149"/>
      <c r="J48" s="149"/>
    </row>
    <row r="49" spans="1:10" ht="39.299999999999997" customHeight="1">
      <c r="A49" s="149"/>
      <c r="B49" s="149"/>
      <c r="C49" s="149"/>
      <c r="D49" s="149"/>
      <c r="E49" s="149"/>
      <c r="F49" s="149"/>
      <c r="G49" s="149"/>
      <c r="H49" s="149"/>
      <c r="I49" s="149"/>
      <c r="J49" s="149"/>
    </row>
    <row r="50" spans="1:10" ht="39.299999999999997" customHeight="1">
      <c r="A50" s="149"/>
      <c r="B50" s="149"/>
      <c r="C50" s="149"/>
      <c r="D50" s="149"/>
      <c r="E50" s="149"/>
      <c r="F50" s="149"/>
      <c r="G50" s="149"/>
      <c r="H50" s="149"/>
      <c r="I50" s="149"/>
      <c r="J50" s="149"/>
    </row>
    <row r="51" spans="1:10" ht="39.299999999999997" customHeight="1">
      <c r="A51" s="149"/>
      <c r="B51" s="149"/>
      <c r="C51" s="149"/>
      <c r="D51" s="149"/>
      <c r="E51" s="149"/>
      <c r="F51" s="149"/>
      <c r="G51" s="149"/>
      <c r="H51" s="149"/>
      <c r="I51" s="149"/>
      <c r="J51" s="149"/>
    </row>
    <row r="52" spans="1:10" ht="39.299999999999997" customHeight="1">
      <c r="A52" s="149"/>
      <c r="B52" s="149"/>
      <c r="C52" s="149"/>
      <c r="D52" s="149"/>
      <c r="E52" s="149"/>
      <c r="F52" s="149"/>
      <c r="G52" s="149"/>
      <c r="H52" s="149"/>
      <c r="I52" s="149"/>
      <c r="J52" s="149"/>
    </row>
    <row r="53" spans="1:10" ht="39.299999999999997" customHeight="1">
      <c r="A53" s="149"/>
      <c r="B53" s="149"/>
      <c r="C53" s="149"/>
      <c r="D53" s="149"/>
      <c r="E53" s="149"/>
      <c r="F53" s="149"/>
      <c r="G53" s="149"/>
      <c r="H53" s="149"/>
      <c r="I53" s="149"/>
      <c r="J53" s="149"/>
    </row>
    <row r="54" spans="1:10" ht="39.299999999999997" customHeight="1">
      <c r="A54" s="149"/>
      <c r="B54" s="149"/>
      <c r="C54" s="149"/>
      <c r="D54" s="149"/>
      <c r="E54" s="149"/>
      <c r="F54" s="149"/>
      <c r="G54" s="149"/>
      <c r="H54" s="149"/>
      <c r="I54" s="149"/>
      <c r="J54" s="149"/>
    </row>
    <row r="55" spans="1:10" ht="39.299999999999997" customHeight="1">
      <c r="A55" s="149"/>
      <c r="B55" s="149"/>
      <c r="C55" s="149"/>
      <c r="D55" s="149"/>
      <c r="E55" s="149"/>
      <c r="F55" s="149"/>
      <c r="G55" s="149"/>
      <c r="H55" s="149"/>
      <c r="I55" s="149"/>
      <c r="J55" s="149"/>
    </row>
    <row r="56" spans="1:10" ht="39.299999999999997" customHeight="1">
      <c r="A56" s="149"/>
      <c r="B56" s="149"/>
      <c r="C56" s="149"/>
      <c r="D56" s="149"/>
      <c r="E56" s="149"/>
      <c r="F56" s="149"/>
      <c r="G56" s="149"/>
      <c r="H56" s="149"/>
      <c r="I56" s="149"/>
      <c r="J56" s="149"/>
    </row>
    <row r="57" spans="1:10" ht="39.299999999999997" customHeight="1">
      <c r="A57" s="149"/>
      <c r="B57" s="149"/>
      <c r="C57" s="149"/>
      <c r="D57" s="149"/>
      <c r="E57" s="149"/>
      <c r="F57" s="149"/>
      <c r="G57" s="149"/>
      <c r="H57" s="149"/>
      <c r="I57" s="149"/>
      <c r="J57" s="149"/>
    </row>
    <row r="58" spans="1:10" ht="39.299999999999997" customHeight="1">
      <c r="A58" s="149"/>
      <c r="B58" s="149"/>
      <c r="C58" s="149"/>
      <c r="D58" s="149"/>
      <c r="E58" s="149"/>
      <c r="F58" s="149"/>
      <c r="G58" s="149"/>
      <c r="H58" s="149"/>
      <c r="I58" s="149"/>
      <c r="J58" s="149"/>
    </row>
    <row r="59" spans="1:10" ht="39.299999999999997" customHeight="1">
      <c r="A59" s="149"/>
      <c r="B59" s="149"/>
      <c r="C59" s="149"/>
      <c r="D59" s="149"/>
      <c r="E59" s="149"/>
      <c r="F59" s="149"/>
      <c r="G59" s="149"/>
      <c r="H59" s="149"/>
      <c r="I59" s="149"/>
      <c r="J59" s="149"/>
    </row>
    <row r="60" spans="1:10" ht="39.299999999999997" customHeight="1">
      <c r="A60" s="149"/>
      <c r="B60" s="149"/>
      <c r="C60" s="149"/>
      <c r="D60" s="149"/>
      <c r="E60" s="149"/>
      <c r="F60" s="149"/>
      <c r="G60" s="149"/>
      <c r="H60" s="149"/>
      <c r="I60" s="149"/>
      <c r="J60" s="149"/>
    </row>
    <row r="61" spans="1:10" ht="39.299999999999997" customHeight="1">
      <c r="A61" s="149"/>
      <c r="B61" s="149"/>
      <c r="C61" s="149"/>
      <c r="D61" s="149"/>
      <c r="E61" s="149"/>
      <c r="F61" s="149"/>
      <c r="G61" s="149"/>
      <c r="H61" s="149"/>
      <c r="I61" s="149"/>
      <c r="J61" s="149"/>
    </row>
    <row r="62" spans="1:10" ht="39.299999999999997" customHeight="1">
      <c r="A62" s="149"/>
      <c r="B62" s="149"/>
      <c r="C62" s="149"/>
      <c r="D62" s="149"/>
      <c r="E62" s="149"/>
      <c r="F62" s="149"/>
      <c r="G62" s="149"/>
      <c r="H62" s="149"/>
      <c r="I62" s="149"/>
      <c r="J62" s="149"/>
    </row>
    <row r="63" spans="1:10" ht="39.299999999999997" customHeight="1">
      <c r="A63" s="149"/>
      <c r="B63" s="149"/>
      <c r="C63" s="149"/>
      <c r="D63" s="149"/>
      <c r="E63" s="149"/>
      <c r="F63" s="149"/>
      <c r="G63" s="149"/>
      <c r="H63" s="149"/>
      <c r="I63" s="149"/>
      <c r="J63" s="149"/>
    </row>
    <row r="64" spans="1:10" ht="39.299999999999997" customHeight="1">
      <c r="A64" s="149"/>
      <c r="B64" s="149"/>
      <c r="C64" s="149"/>
      <c r="D64" s="149"/>
      <c r="E64" s="149"/>
      <c r="F64" s="149"/>
      <c r="G64" s="149"/>
      <c r="H64" s="149"/>
      <c r="I64" s="149"/>
      <c r="J64" s="149"/>
    </row>
    <row r="65" spans="1:10" ht="39.299999999999997" customHeight="1">
      <c r="A65" s="149"/>
      <c r="B65" s="149"/>
      <c r="C65" s="149"/>
      <c r="D65" s="149"/>
      <c r="E65" s="149"/>
      <c r="F65" s="149"/>
      <c r="G65" s="149"/>
      <c r="H65" s="149"/>
      <c r="I65" s="149"/>
      <c r="J65" s="149"/>
    </row>
    <row r="66" spans="1:10" ht="39.299999999999997" customHeight="1">
      <c r="A66" s="149"/>
      <c r="B66" s="149"/>
      <c r="C66" s="149"/>
      <c r="D66" s="149"/>
      <c r="E66" s="149"/>
      <c r="F66" s="149"/>
      <c r="G66" s="149"/>
      <c r="H66" s="149"/>
      <c r="I66" s="149"/>
      <c r="J66" s="149"/>
    </row>
    <row r="67" spans="1:10" ht="39.299999999999997" customHeight="1">
      <c r="A67" s="149"/>
      <c r="B67" s="149"/>
      <c r="C67" s="149"/>
      <c r="D67" s="149"/>
      <c r="E67" s="149"/>
      <c r="F67" s="149"/>
      <c r="G67" s="149"/>
      <c r="H67" s="149"/>
      <c r="I67" s="149"/>
      <c r="J67" s="149"/>
    </row>
    <row r="68" spans="1:10" ht="39.299999999999997" customHeight="1">
      <c r="A68" s="149"/>
      <c r="B68" s="149"/>
      <c r="C68" s="149"/>
      <c r="D68" s="149"/>
      <c r="E68" s="149"/>
      <c r="F68" s="149"/>
      <c r="G68" s="149"/>
      <c r="H68" s="149"/>
      <c r="I68" s="149"/>
      <c r="J68" s="149"/>
    </row>
    <row r="69" spans="1:10" ht="39.299999999999997" customHeight="1">
      <c r="A69" s="149"/>
      <c r="B69" s="149"/>
      <c r="C69" s="149"/>
      <c r="D69" s="149"/>
      <c r="E69" s="149"/>
      <c r="F69" s="149"/>
      <c r="G69" s="149"/>
      <c r="H69" s="149"/>
      <c r="I69" s="149"/>
      <c r="J69" s="149"/>
    </row>
    <row r="70" spans="1:10" ht="39.299999999999997" customHeight="1">
      <c r="A70" s="149"/>
      <c r="B70" s="149"/>
      <c r="C70" s="149"/>
      <c r="D70" s="149"/>
      <c r="E70" s="149"/>
      <c r="F70" s="149"/>
      <c r="G70" s="149"/>
      <c r="H70" s="149"/>
      <c r="I70" s="149"/>
      <c r="J70" s="149"/>
    </row>
    <row r="71" spans="1:10" ht="39.299999999999997" customHeight="1">
      <c r="A71" s="149"/>
      <c r="B71" s="149"/>
      <c r="C71" s="149"/>
      <c r="D71" s="149"/>
      <c r="E71" s="149"/>
      <c r="F71" s="149"/>
      <c r="G71" s="149"/>
      <c r="H71" s="149"/>
      <c r="I71" s="149"/>
      <c r="J71" s="149"/>
    </row>
    <row r="72" spans="1:10" ht="39.299999999999997" customHeight="1">
      <c r="A72" s="149"/>
      <c r="B72" s="149"/>
      <c r="C72" s="149"/>
      <c r="D72" s="149"/>
      <c r="E72" s="149"/>
      <c r="F72" s="149"/>
      <c r="G72" s="149"/>
      <c r="H72" s="149"/>
      <c r="I72" s="149"/>
      <c r="J72" s="149"/>
    </row>
    <row r="73" spans="1:10" ht="39.299999999999997" customHeight="1">
      <c r="A73" s="149"/>
      <c r="B73" s="149"/>
      <c r="C73" s="149"/>
      <c r="D73" s="149"/>
      <c r="E73" s="149"/>
      <c r="F73" s="149"/>
      <c r="G73" s="149"/>
      <c r="H73" s="149"/>
      <c r="I73" s="149"/>
      <c r="J73" s="149"/>
    </row>
    <row r="74" spans="1:10" ht="39.299999999999997" customHeight="1">
      <c r="A74" s="149"/>
      <c r="B74" s="149"/>
      <c r="C74" s="149"/>
      <c r="D74" s="149"/>
      <c r="E74" s="149"/>
      <c r="F74" s="149"/>
      <c r="G74" s="149"/>
      <c r="H74" s="149"/>
      <c r="I74" s="149"/>
      <c r="J74" s="149"/>
    </row>
    <row r="75" spans="1:10" ht="39.299999999999997" customHeight="1">
      <c r="A75" s="149"/>
      <c r="B75" s="149"/>
      <c r="C75" s="149"/>
      <c r="D75" s="149"/>
      <c r="E75" s="149"/>
      <c r="F75" s="149"/>
      <c r="G75" s="149"/>
      <c r="H75" s="149"/>
      <c r="I75" s="149"/>
      <c r="J75" s="149"/>
    </row>
    <row r="76" spans="1:10" ht="39.299999999999997" customHeight="1">
      <c r="A76" s="149"/>
      <c r="B76" s="149"/>
      <c r="C76" s="149"/>
      <c r="D76" s="149"/>
      <c r="E76" s="149"/>
      <c r="F76" s="149"/>
      <c r="G76" s="149"/>
      <c r="H76" s="149"/>
      <c r="I76" s="149"/>
      <c r="J76" s="149"/>
    </row>
    <row r="77" spans="1:10" ht="39.299999999999997" customHeight="1">
      <c r="A77" s="149"/>
      <c r="B77" s="149"/>
      <c r="C77" s="149"/>
      <c r="D77" s="149"/>
      <c r="E77" s="149"/>
      <c r="F77" s="149"/>
      <c r="G77" s="149"/>
      <c r="H77" s="149"/>
      <c r="I77" s="149"/>
      <c r="J77" s="149"/>
    </row>
    <row r="78" spans="1:10" ht="39.299999999999997" customHeight="1">
      <c r="A78" s="149"/>
      <c r="B78" s="149"/>
      <c r="C78" s="149"/>
      <c r="D78" s="149"/>
      <c r="E78" s="149"/>
      <c r="F78" s="149"/>
      <c r="G78" s="149"/>
      <c r="H78" s="149"/>
      <c r="I78" s="149"/>
      <c r="J78" s="149"/>
    </row>
    <row r="79" spans="1:10" ht="39.299999999999997" customHeight="1">
      <c r="A79" s="149"/>
      <c r="B79" s="149"/>
      <c r="C79" s="149"/>
      <c r="D79" s="149"/>
      <c r="E79" s="149"/>
      <c r="F79" s="149"/>
      <c r="G79" s="149"/>
      <c r="H79" s="149"/>
      <c r="I79" s="149"/>
      <c r="J79" s="149"/>
    </row>
    <row r="80" spans="1:10" ht="39.299999999999997" customHeight="1">
      <c r="A80" s="149"/>
      <c r="B80" s="149"/>
      <c r="C80" s="149"/>
      <c r="D80" s="149"/>
      <c r="E80" s="149"/>
      <c r="F80" s="149"/>
      <c r="G80" s="149"/>
      <c r="H80" s="149"/>
      <c r="I80" s="149"/>
      <c r="J80" s="149"/>
    </row>
    <row r="81" spans="1:10" ht="39.299999999999997" customHeight="1">
      <c r="A81" s="149"/>
      <c r="B81" s="149"/>
      <c r="C81" s="149"/>
      <c r="D81" s="149"/>
      <c r="E81" s="149"/>
      <c r="F81" s="149"/>
      <c r="G81" s="149"/>
      <c r="H81" s="149"/>
      <c r="I81" s="149"/>
      <c r="J81" s="149"/>
    </row>
    <row r="82" spans="1:10" s="148" customFormat="1" ht="39.299999999999997" customHeight="1">
      <c r="A82" s="156"/>
      <c r="B82" s="156"/>
      <c r="C82" s="156"/>
      <c r="D82" s="156"/>
      <c r="E82" s="156"/>
      <c r="F82" s="156"/>
      <c r="G82" s="156"/>
      <c r="H82" s="156"/>
      <c r="I82" s="156"/>
      <c r="J82" s="156"/>
    </row>
    <row r="83" spans="1:10" s="148" customFormat="1" ht="39.299999999999997" customHeight="1">
      <c r="A83" s="156"/>
      <c r="B83" s="156"/>
      <c r="C83" s="156"/>
      <c r="D83" s="156"/>
      <c r="E83" s="156"/>
      <c r="F83" s="156"/>
      <c r="G83" s="156"/>
      <c r="H83" s="156"/>
      <c r="I83" s="156"/>
      <c r="J83" s="156"/>
    </row>
    <row r="84" spans="1:10" s="148" customFormat="1" ht="39.299999999999997" customHeight="1">
      <c r="A84" s="156"/>
      <c r="B84" s="156"/>
      <c r="C84" s="156"/>
      <c r="D84" s="156"/>
      <c r="E84" s="156"/>
      <c r="F84" s="156"/>
      <c r="G84" s="156"/>
      <c r="H84" s="156"/>
      <c r="I84" s="156"/>
      <c r="J84" s="156"/>
    </row>
    <row r="85" spans="1:10" s="148" customFormat="1" ht="39.299999999999997" customHeight="1">
      <c r="A85" s="156"/>
      <c r="B85" s="156"/>
      <c r="C85" s="156"/>
      <c r="D85" s="156"/>
      <c r="E85" s="156"/>
      <c r="F85" s="156"/>
      <c r="G85" s="156"/>
      <c r="H85" s="156"/>
      <c r="I85" s="156"/>
      <c r="J85" s="156"/>
    </row>
    <row r="86" spans="1:10" s="148" customFormat="1" ht="39.299999999999997" customHeight="1">
      <c r="A86" s="156"/>
      <c r="B86" s="156"/>
      <c r="C86" s="156"/>
      <c r="D86" s="156"/>
      <c r="E86" s="156"/>
      <c r="F86" s="156"/>
      <c r="G86" s="156"/>
      <c r="H86" s="156"/>
      <c r="I86" s="156"/>
      <c r="J86" s="156"/>
    </row>
    <row r="87" spans="1:10" s="148" customFormat="1" ht="39.299999999999997" customHeight="1">
      <c r="A87" s="156"/>
      <c r="B87" s="156"/>
      <c r="C87" s="156"/>
      <c r="D87" s="156"/>
      <c r="E87" s="156"/>
      <c r="F87" s="156"/>
      <c r="G87" s="156"/>
      <c r="H87" s="156"/>
      <c r="I87" s="156"/>
      <c r="J87" s="156"/>
    </row>
    <row r="88" spans="1:10" s="148" customFormat="1" ht="39.299999999999997" customHeight="1">
      <c r="A88" s="156"/>
      <c r="B88" s="156"/>
      <c r="C88" s="156"/>
      <c r="D88" s="156"/>
      <c r="E88" s="156"/>
      <c r="F88" s="156"/>
      <c r="G88" s="156"/>
      <c r="H88" s="156"/>
      <c r="I88" s="156"/>
      <c r="J88" s="156"/>
    </row>
    <row r="89" spans="1:10" s="148" customFormat="1" ht="39.299999999999997" customHeight="1">
      <c r="A89" s="156"/>
      <c r="B89" s="156"/>
      <c r="C89" s="156"/>
      <c r="D89" s="156"/>
      <c r="E89" s="156"/>
      <c r="F89" s="156"/>
      <c r="G89" s="156"/>
      <c r="H89" s="156"/>
      <c r="I89" s="156"/>
      <c r="J89" s="156"/>
    </row>
    <row r="90" spans="1:10" s="148" customFormat="1" ht="39.299999999999997" customHeight="1">
      <c r="A90" s="156"/>
      <c r="B90" s="156"/>
      <c r="C90" s="156"/>
      <c r="D90" s="156"/>
      <c r="E90" s="156"/>
      <c r="F90" s="156"/>
      <c r="G90" s="156"/>
      <c r="H90" s="156"/>
      <c r="I90" s="156"/>
      <c r="J90" s="156"/>
    </row>
    <row r="91" spans="1:10" s="148" customFormat="1" ht="39.299999999999997" customHeight="1">
      <c r="A91" s="156"/>
      <c r="B91" s="156"/>
      <c r="C91" s="156"/>
      <c r="D91" s="156"/>
      <c r="E91" s="156"/>
      <c r="F91" s="156"/>
      <c r="G91" s="156"/>
      <c r="H91" s="156"/>
      <c r="I91" s="156"/>
      <c r="J91" s="156"/>
    </row>
    <row r="92" spans="1:10" s="148" customFormat="1" ht="39.299999999999997" customHeight="1">
      <c r="A92" s="156"/>
      <c r="B92" s="156"/>
      <c r="C92" s="156"/>
      <c r="D92" s="156"/>
      <c r="E92" s="156"/>
      <c r="F92" s="156"/>
      <c r="G92" s="156"/>
      <c r="H92" s="156"/>
      <c r="I92" s="156"/>
      <c r="J92" s="156"/>
    </row>
    <row r="93" spans="1:10" s="148" customFormat="1" ht="39.299999999999997" customHeight="1">
      <c r="A93" s="156"/>
      <c r="B93" s="156"/>
      <c r="C93" s="156"/>
      <c r="D93" s="156"/>
      <c r="E93" s="156"/>
      <c r="F93" s="156"/>
      <c r="G93" s="156"/>
      <c r="H93" s="156"/>
      <c r="I93" s="156"/>
      <c r="J93" s="156"/>
    </row>
    <row r="94" spans="1:10" s="148" customFormat="1" ht="39.299999999999997" customHeight="1">
      <c r="A94" s="156"/>
      <c r="B94" s="156"/>
      <c r="C94" s="156"/>
      <c r="D94" s="156"/>
      <c r="E94" s="156"/>
      <c r="F94" s="156"/>
      <c r="G94" s="156"/>
      <c r="H94" s="156"/>
      <c r="I94" s="156"/>
      <c r="J94" s="156"/>
    </row>
    <row r="95" spans="1:10" s="148" customFormat="1" ht="39.299999999999997" customHeight="1">
      <c r="A95" s="156"/>
      <c r="B95" s="156"/>
      <c r="C95" s="156"/>
      <c r="D95" s="156"/>
      <c r="E95" s="156"/>
      <c r="F95" s="156"/>
      <c r="G95" s="156"/>
      <c r="H95" s="156"/>
      <c r="I95" s="156"/>
      <c r="J95" s="156"/>
    </row>
    <row r="96" spans="1:10" s="148" customFormat="1" ht="39.299999999999997" customHeight="1">
      <c r="A96" s="156"/>
      <c r="B96" s="156"/>
      <c r="C96" s="156"/>
      <c r="D96" s="156"/>
      <c r="E96" s="156"/>
      <c r="F96" s="156"/>
      <c r="G96" s="156"/>
      <c r="H96" s="156"/>
      <c r="I96" s="156"/>
      <c r="J96" s="156"/>
    </row>
    <row r="97" spans="1:10" s="148" customFormat="1" ht="39.299999999999997" customHeight="1">
      <c r="A97" s="156"/>
      <c r="B97" s="156"/>
      <c r="C97" s="156"/>
      <c r="D97" s="156"/>
      <c r="E97" s="156"/>
      <c r="F97" s="156"/>
      <c r="G97" s="156"/>
      <c r="H97" s="156"/>
      <c r="I97" s="156"/>
      <c r="J97" s="156"/>
    </row>
    <row r="98" spans="1:10" s="148" customFormat="1" ht="57.3" customHeight="1">
      <c r="A98" s="156"/>
      <c r="B98" s="156"/>
      <c r="C98" s="156"/>
      <c r="D98" s="156"/>
      <c r="E98" s="156"/>
      <c r="F98" s="156"/>
      <c r="G98" s="156"/>
      <c r="H98" s="156"/>
      <c r="I98" s="156"/>
      <c r="J98" s="156"/>
    </row>
    <row r="99" spans="1:10" s="148" customFormat="1" ht="39.299999999999997" customHeight="1">
      <c r="A99" s="156"/>
      <c r="B99" s="156"/>
      <c r="C99" s="156"/>
      <c r="D99" s="156"/>
      <c r="E99" s="156"/>
      <c r="F99" s="156"/>
      <c r="G99" s="156"/>
      <c r="H99" s="156"/>
      <c r="I99" s="156"/>
      <c r="J99" s="156"/>
    </row>
    <row r="100" spans="1:10" s="148" customFormat="1" ht="39.299999999999997" customHeight="1">
      <c r="A100" s="156"/>
      <c r="B100" s="156"/>
      <c r="C100" s="156"/>
      <c r="D100" s="156"/>
      <c r="E100" s="156"/>
      <c r="F100" s="156"/>
      <c r="G100" s="156"/>
      <c r="H100" s="156"/>
      <c r="I100" s="156"/>
      <c r="J100" s="156"/>
    </row>
    <row r="101" spans="1:10" s="148" customFormat="1" ht="39.299999999999997" customHeight="1">
      <c r="A101" s="156"/>
      <c r="B101" s="156"/>
      <c r="C101" s="156"/>
      <c r="D101" s="156"/>
      <c r="E101" s="156"/>
      <c r="F101" s="156"/>
      <c r="G101" s="156"/>
      <c r="H101" s="156"/>
      <c r="I101" s="156"/>
      <c r="J101" s="156"/>
    </row>
    <row r="102" spans="1:10" s="148" customFormat="1" ht="39.299999999999997" customHeight="1">
      <c r="A102" s="156"/>
      <c r="B102" s="156"/>
      <c r="C102" s="156"/>
      <c r="D102" s="156"/>
      <c r="E102" s="156"/>
      <c r="F102" s="156"/>
      <c r="G102" s="156"/>
      <c r="H102" s="156"/>
      <c r="I102" s="156"/>
      <c r="J102" s="156"/>
    </row>
    <row r="103" spans="1:10" s="148" customFormat="1" ht="39.299999999999997" customHeight="1">
      <c r="A103" s="156"/>
      <c r="B103" s="156"/>
      <c r="C103" s="156"/>
      <c r="D103" s="156"/>
      <c r="E103" s="156"/>
      <c r="F103" s="156"/>
      <c r="G103" s="156"/>
      <c r="H103" s="156"/>
      <c r="I103" s="156"/>
      <c r="J103" s="156"/>
    </row>
    <row r="104" spans="1:10" s="148" customFormat="1" ht="39.299999999999997" customHeight="1">
      <c r="A104" s="156"/>
      <c r="B104" s="156"/>
      <c r="C104" s="156"/>
      <c r="D104" s="156"/>
      <c r="E104" s="156"/>
      <c r="F104" s="156"/>
      <c r="G104" s="156"/>
      <c r="H104" s="156"/>
      <c r="I104" s="156"/>
      <c r="J104" s="156"/>
    </row>
    <row r="105" spans="1:10" s="148" customFormat="1" ht="39.299999999999997" customHeight="1">
      <c r="A105" s="156"/>
      <c r="B105" s="156"/>
      <c r="C105" s="156"/>
      <c r="D105" s="156"/>
      <c r="E105" s="156"/>
      <c r="F105" s="156"/>
      <c r="G105" s="156"/>
      <c r="H105" s="156"/>
      <c r="I105" s="156"/>
      <c r="J105" s="156"/>
    </row>
    <row r="106" spans="1:10" s="148" customFormat="1" ht="39.299999999999997" customHeight="1">
      <c r="A106" s="156"/>
      <c r="B106" s="156"/>
      <c r="C106" s="156"/>
      <c r="D106" s="156"/>
      <c r="E106" s="156"/>
      <c r="F106" s="156"/>
      <c r="G106" s="156"/>
      <c r="H106" s="156"/>
      <c r="I106" s="156"/>
      <c r="J106" s="156"/>
    </row>
    <row r="107" spans="1:10" s="148" customFormat="1" ht="39.299999999999997" customHeight="1">
      <c r="A107" s="156"/>
      <c r="B107" s="156"/>
      <c r="C107" s="156"/>
      <c r="D107" s="156"/>
      <c r="E107" s="156"/>
      <c r="F107" s="156"/>
      <c r="G107" s="156"/>
      <c r="H107" s="156"/>
      <c r="I107" s="156"/>
      <c r="J107" s="156"/>
    </row>
    <row r="108" spans="1:10" s="148" customFormat="1" ht="39.299999999999997" customHeight="1">
      <c r="A108" s="156"/>
      <c r="B108" s="156"/>
      <c r="C108" s="156"/>
      <c r="D108" s="156"/>
      <c r="E108" s="156"/>
      <c r="F108" s="156"/>
      <c r="G108" s="156"/>
      <c r="H108" s="156"/>
      <c r="I108" s="156"/>
      <c r="J108" s="156"/>
    </row>
    <row r="109" spans="1:10" s="148" customFormat="1" ht="39.299999999999997" customHeight="1">
      <c r="A109" s="156"/>
      <c r="B109" s="156"/>
      <c r="C109" s="156"/>
      <c r="D109" s="156"/>
      <c r="E109" s="156"/>
      <c r="F109" s="156"/>
      <c r="G109" s="156"/>
      <c r="H109" s="156"/>
      <c r="I109" s="156"/>
      <c r="J109" s="156"/>
    </row>
    <row r="110" spans="1:10" s="148" customFormat="1" ht="39.299999999999997" customHeight="1">
      <c r="A110" s="156"/>
      <c r="B110" s="156"/>
      <c r="C110" s="156"/>
      <c r="D110" s="156"/>
      <c r="E110" s="156"/>
      <c r="F110" s="156"/>
      <c r="G110" s="156"/>
      <c r="H110" s="156"/>
      <c r="I110" s="156"/>
      <c r="J110" s="156"/>
    </row>
    <row r="111" spans="1:10" s="148" customFormat="1" ht="39.299999999999997" customHeight="1">
      <c r="A111" s="156"/>
      <c r="B111" s="156"/>
      <c r="C111" s="156"/>
      <c r="D111" s="156"/>
      <c r="E111" s="156"/>
      <c r="F111" s="156"/>
      <c r="G111" s="156"/>
      <c r="H111" s="156"/>
      <c r="I111" s="156"/>
      <c r="J111" s="156"/>
    </row>
    <row r="112" spans="1:10" s="148" customFormat="1" ht="39.299999999999997" customHeight="1">
      <c r="A112" s="156"/>
      <c r="B112" s="156"/>
      <c r="C112" s="156"/>
      <c r="D112" s="156"/>
      <c r="E112" s="156"/>
      <c r="F112" s="156"/>
      <c r="G112" s="156"/>
      <c r="H112" s="156"/>
      <c r="I112" s="156"/>
      <c r="J112" s="156"/>
    </row>
    <row r="113" spans="1:10" s="148" customFormat="1" ht="39.299999999999997" customHeight="1">
      <c r="A113" s="156"/>
      <c r="B113" s="156"/>
      <c r="C113" s="156"/>
      <c r="D113" s="156"/>
      <c r="E113" s="156"/>
      <c r="F113" s="156"/>
      <c r="G113" s="156"/>
      <c r="H113" s="156"/>
      <c r="I113" s="156"/>
      <c r="J113" s="156"/>
    </row>
    <row r="114" spans="1:10" s="148" customFormat="1" ht="39.299999999999997" customHeight="1">
      <c r="A114" s="156"/>
      <c r="B114" s="156"/>
      <c r="C114" s="156"/>
      <c r="D114" s="156"/>
      <c r="E114" s="156"/>
      <c r="F114" s="156"/>
      <c r="G114" s="156"/>
      <c r="H114" s="156"/>
      <c r="I114" s="156"/>
      <c r="J114" s="156"/>
    </row>
    <row r="115" spans="1:10" ht="39.299999999999997" customHeight="1">
      <c r="A115" s="149"/>
      <c r="B115" s="149"/>
      <c r="C115" s="149"/>
      <c r="D115" s="149"/>
      <c r="E115" s="149"/>
      <c r="F115" s="149"/>
      <c r="G115" s="149"/>
      <c r="H115" s="149"/>
      <c r="I115" s="149"/>
      <c r="J115" s="149"/>
    </row>
    <row r="116" spans="1:10" ht="39.299999999999997" customHeight="1">
      <c r="A116" s="149"/>
      <c r="B116" s="149"/>
      <c r="C116" s="149"/>
      <c r="D116" s="149"/>
      <c r="E116" s="149"/>
      <c r="F116" s="149"/>
      <c r="G116" s="149"/>
      <c r="H116" s="149"/>
      <c r="I116" s="149"/>
      <c r="J116" s="149"/>
    </row>
    <row r="117" spans="1:10" ht="39.299999999999997" customHeight="1">
      <c r="A117" s="149"/>
      <c r="B117" s="149"/>
      <c r="C117" s="149"/>
      <c r="D117" s="149"/>
      <c r="E117" s="149"/>
      <c r="F117" s="149"/>
      <c r="G117" s="149"/>
      <c r="H117" s="149"/>
      <c r="I117" s="149"/>
      <c r="J117" s="149"/>
    </row>
    <row r="118" spans="1:10" ht="39.299999999999997" customHeight="1">
      <c r="A118" s="149"/>
      <c r="B118" s="149"/>
      <c r="C118" s="149"/>
      <c r="D118" s="149"/>
      <c r="E118" s="149"/>
      <c r="F118" s="149"/>
      <c r="G118" s="149"/>
      <c r="H118" s="149"/>
      <c r="I118" s="149"/>
      <c r="J118" s="149"/>
    </row>
    <row r="119" spans="1:10" ht="39.299999999999997" customHeight="1">
      <c r="A119" s="149"/>
      <c r="B119" s="149"/>
      <c r="C119" s="149"/>
      <c r="D119" s="149"/>
      <c r="E119" s="149"/>
      <c r="F119" s="149"/>
      <c r="G119" s="149"/>
      <c r="H119" s="149"/>
      <c r="I119" s="149"/>
      <c r="J119" s="149"/>
    </row>
    <row r="120" spans="1:10" ht="39.299999999999997" customHeight="1">
      <c r="A120" s="149"/>
      <c r="B120" s="149"/>
      <c r="C120" s="149"/>
      <c r="D120" s="149"/>
      <c r="E120" s="149"/>
      <c r="F120" s="149"/>
      <c r="G120" s="149"/>
      <c r="H120" s="149"/>
      <c r="I120" s="149"/>
      <c r="J120" s="149"/>
    </row>
    <row r="121" spans="1:10" ht="39.299999999999997" customHeight="1">
      <c r="A121" s="149"/>
      <c r="B121" s="149"/>
      <c r="C121" s="149"/>
      <c r="D121" s="149"/>
      <c r="E121" s="149"/>
      <c r="F121" s="149"/>
      <c r="G121" s="149"/>
      <c r="H121" s="149"/>
      <c r="I121" s="149"/>
      <c r="J121" s="149"/>
    </row>
    <row r="122" spans="1:10" ht="39.299999999999997" customHeight="1">
      <c r="A122" s="149"/>
      <c r="B122" s="149"/>
      <c r="C122" s="149"/>
      <c r="D122" s="149"/>
      <c r="E122" s="149"/>
      <c r="F122" s="149"/>
      <c r="G122" s="149"/>
      <c r="H122" s="149"/>
      <c r="I122" s="149"/>
      <c r="J122" s="149"/>
    </row>
    <row r="123" spans="1:10" ht="39.299999999999997" customHeight="1">
      <c r="A123" s="149"/>
      <c r="B123" s="149"/>
      <c r="C123" s="149"/>
      <c r="D123" s="149"/>
      <c r="E123" s="149"/>
      <c r="F123" s="149"/>
      <c r="G123" s="149"/>
      <c r="H123" s="149"/>
      <c r="I123" s="149"/>
      <c r="J123" s="149"/>
    </row>
    <row r="124" spans="1:10" ht="39.299999999999997" customHeight="1">
      <c r="A124" s="149"/>
      <c r="B124" s="149"/>
      <c r="C124" s="149"/>
      <c r="D124" s="149"/>
      <c r="E124" s="149"/>
      <c r="F124" s="149"/>
      <c r="G124" s="149"/>
      <c r="H124" s="149"/>
      <c r="I124" s="149"/>
      <c r="J124" s="149"/>
    </row>
    <row r="125" spans="1:10" ht="39.299999999999997" customHeight="1">
      <c r="A125" s="149"/>
      <c r="B125" s="149"/>
      <c r="C125" s="149"/>
      <c r="D125" s="149"/>
      <c r="E125" s="149"/>
      <c r="F125" s="149"/>
      <c r="G125" s="149"/>
      <c r="H125" s="149"/>
      <c r="I125" s="149"/>
      <c r="J125" s="149"/>
    </row>
    <row r="126" spans="1:10" ht="39.299999999999997" customHeight="1">
      <c r="A126" s="149"/>
      <c r="B126" s="149"/>
      <c r="C126" s="149"/>
      <c r="D126" s="149"/>
      <c r="E126" s="149"/>
      <c r="F126" s="149"/>
      <c r="G126" s="149"/>
      <c r="H126" s="149"/>
      <c r="I126" s="149"/>
      <c r="J126" s="149"/>
    </row>
    <row r="127" spans="1:10" ht="39.299999999999997" customHeight="1">
      <c r="A127" s="149"/>
      <c r="B127" s="149"/>
      <c r="C127" s="149"/>
      <c r="D127" s="149"/>
      <c r="E127" s="149"/>
      <c r="F127" s="149"/>
      <c r="G127" s="149"/>
      <c r="H127" s="149"/>
      <c r="I127" s="149"/>
      <c r="J127" s="149"/>
    </row>
    <row r="128" spans="1:10" ht="39.299999999999997" customHeight="1">
      <c r="A128" s="149"/>
      <c r="B128" s="149"/>
      <c r="C128" s="149"/>
      <c r="D128" s="149"/>
      <c r="E128" s="149"/>
      <c r="F128" s="149"/>
      <c r="G128" s="149"/>
      <c r="H128" s="149"/>
      <c r="I128" s="149"/>
      <c r="J128" s="149"/>
    </row>
    <row r="129" spans="1:10" ht="39.299999999999997" customHeight="1">
      <c r="A129" s="149"/>
      <c r="B129" s="149"/>
      <c r="C129" s="149"/>
      <c r="D129" s="149"/>
      <c r="E129" s="149"/>
      <c r="F129" s="149"/>
      <c r="G129" s="149"/>
      <c r="H129" s="149"/>
      <c r="I129" s="149"/>
      <c r="J129" s="149"/>
    </row>
    <row r="130" spans="1:10" ht="39.299999999999997" customHeight="1">
      <c r="A130" s="149"/>
      <c r="B130" s="149"/>
      <c r="C130" s="149"/>
      <c r="D130" s="149"/>
      <c r="E130" s="149"/>
      <c r="F130" s="149"/>
      <c r="G130" s="149"/>
      <c r="H130" s="149"/>
      <c r="I130" s="149"/>
      <c r="J130" s="149"/>
    </row>
    <row r="131" spans="1:10" ht="39.299999999999997" customHeight="1">
      <c r="A131" s="149"/>
      <c r="B131" s="149"/>
      <c r="C131" s="149"/>
      <c r="D131" s="149"/>
      <c r="E131" s="149"/>
      <c r="F131" s="149"/>
      <c r="G131" s="149"/>
      <c r="H131" s="149"/>
      <c r="I131" s="149"/>
      <c r="J131" s="149"/>
    </row>
    <row r="132" spans="1:10" ht="39.299999999999997" customHeight="1">
      <c r="A132" s="149"/>
      <c r="B132" s="149"/>
      <c r="C132" s="149"/>
      <c r="D132" s="149"/>
      <c r="E132" s="149"/>
      <c r="F132" s="149"/>
      <c r="G132" s="149"/>
      <c r="H132" s="149"/>
      <c r="I132" s="149"/>
      <c r="J132" s="149"/>
    </row>
    <row r="133" spans="1:10" ht="39.299999999999997" customHeight="1">
      <c r="A133" s="149"/>
      <c r="B133" s="149"/>
      <c r="C133" s="149"/>
      <c r="D133" s="149"/>
      <c r="E133" s="149"/>
      <c r="F133" s="149"/>
      <c r="G133" s="149"/>
      <c r="H133" s="149"/>
      <c r="I133" s="149"/>
      <c r="J133" s="149"/>
    </row>
    <row r="134" spans="1:10" ht="39.299999999999997" customHeight="1">
      <c r="A134" s="149"/>
      <c r="B134" s="149"/>
      <c r="C134" s="149"/>
      <c r="D134" s="149"/>
      <c r="E134" s="149"/>
      <c r="F134" s="149"/>
      <c r="G134" s="149"/>
      <c r="H134" s="149"/>
      <c r="I134" s="149"/>
      <c r="J134" s="149"/>
    </row>
    <row r="135" spans="1:10" ht="39.299999999999997" customHeight="1">
      <c r="A135" s="149"/>
      <c r="B135" s="149"/>
      <c r="C135" s="149"/>
      <c r="D135" s="149"/>
      <c r="E135" s="149"/>
      <c r="F135" s="149"/>
      <c r="G135" s="149"/>
      <c r="H135" s="149"/>
      <c r="I135" s="149"/>
      <c r="J135" s="149"/>
    </row>
    <row r="136" spans="1:10" ht="39.299999999999997" customHeight="1">
      <c r="A136" s="149"/>
      <c r="B136" s="149"/>
      <c r="C136" s="149"/>
      <c r="D136" s="149"/>
      <c r="E136" s="149"/>
      <c r="F136" s="149"/>
      <c r="G136" s="149"/>
      <c r="H136" s="149"/>
      <c r="I136" s="149"/>
      <c r="J136" s="149"/>
    </row>
    <row r="137" spans="1:10" ht="39.299999999999997" customHeight="1">
      <c r="A137" s="149"/>
      <c r="B137" s="149"/>
      <c r="C137" s="149"/>
      <c r="D137" s="149"/>
      <c r="E137" s="149"/>
      <c r="F137" s="149"/>
      <c r="G137" s="149"/>
      <c r="H137" s="149"/>
      <c r="I137" s="149"/>
      <c r="J137" s="149"/>
    </row>
    <row r="138" spans="1:10" ht="39.299999999999997" customHeight="1">
      <c r="A138" s="149"/>
      <c r="B138" s="149"/>
      <c r="C138" s="149"/>
      <c r="D138" s="149"/>
      <c r="E138" s="149"/>
      <c r="F138" s="149"/>
      <c r="G138" s="149"/>
      <c r="H138" s="149"/>
      <c r="I138" s="149"/>
      <c r="J138" s="149"/>
    </row>
    <row r="139" spans="1:10" ht="39.299999999999997" customHeight="1">
      <c r="A139" s="149"/>
      <c r="B139" s="149"/>
      <c r="C139" s="149"/>
      <c r="D139" s="149"/>
      <c r="E139" s="149"/>
      <c r="F139" s="149"/>
      <c r="G139" s="149"/>
      <c r="H139" s="149"/>
      <c r="I139" s="149"/>
      <c r="J139" s="149"/>
    </row>
    <row r="140" spans="1:10" ht="39.299999999999997" customHeight="1">
      <c r="A140" s="149"/>
      <c r="B140" s="149"/>
      <c r="C140" s="149"/>
      <c r="D140" s="149"/>
      <c r="E140" s="149"/>
      <c r="F140" s="149"/>
      <c r="G140" s="149"/>
      <c r="H140" s="149"/>
      <c r="I140" s="149"/>
      <c r="J140" s="149"/>
    </row>
    <row r="141" spans="1:10" ht="39.299999999999997" customHeight="1">
      <c r="A141" s="149"/>
      <c r="B141" s="149"/>
      <c r="C141" s="149"/>
      <c r="D141" s="149"/>
      <c r="E141" s="149"/>
      <c r="F141" s="149"/>
      <c r="G141" s="149"/>
      <c r="H141" s="149"/>
      <c r="I141" s="149"/>
      <c r="J141" s="149"/>
    </row>
    <row r="142" spans="1:10" ht="39.299999999999997" customHeight="1">
      <c r="A142" s="149"/>
      <c r="B142" s="149"/>
      <c r="C142" s="149"/>
      <c r="D142" s="149"/>
      <c r="E142" s="149"/>
      <c r="F142" s="149"/>
      <c r="G142" s="149"/>
      <c r="H142" s="149"/>
      <c r="I142" s="149"/>
      <c r="J142" s="149"/>
    </row>
    <row r="143" spans="1:10" ht="39.299999999999997" customHeight="1">
      <c r="A143" s="149"/>
      <c r="B143" s="149"/>
      <c r="C143" s="149"/>
      <c r="D143" s="149"/>
      <c r="E143" s="149"/>
      <c r="F143" s="149"/>
      <c r="G143" s="149"/>
      <c r="H143" s="149"/>
      <c r="I143" s="149"/>
      <c r="J143" s="149"/>
    </row>
    <row r="144" spans="1:10" ht="39.299999999999997" customHeight="1">
      <c r="A144" s="149"/>
      <c r="B144" s="149"/>
      <c r="C144" s="149"/>
      <c r="D144" s="149"/>
      <c r="E144" s="149"/>
      <c r="F144" s="149"/>
      <c r="G144" s="149"/>
      <c r="H144" s="149"/>
      <c r="I144" s="149"/>
      <c r="J144" s="149"/>
    </row>
    <row r="145" spans="1:10" ht="39.299999999999997" customHeight="1">
      <c r="A145" s="149"/>
      <c r="B145" s="149"/>
      <c r="C145" s="149"/>
      <c r="D145" s="149"/>
      <c r="E145" s="149"/>
      <c r="F145" s="149"/>
      <c r="G145" s="149"/>
      <c r="H145" s="149"/>
      <c r="I145" s="149"/>
      <c r="J145" s="149"/>
    </row>
    <row r="146" spans="1:10" ht="39.299999999999997" customHeight="1">
      <c r="A146" s="149"/>
      <c r="B146" s="149"/>
      <c r="C146" s="149"/>
      <c r="D146" s="149"/>
      <c r="E146" s="149"/>
      <c r="F146" s="149"/>
      <c r="G146" s="149"/>
      <c r="H146" s="149"/>
      <c r="I146" s="149"/>
      <c r="J146" s="149"/>
    </row>
    <row r="147" spans="1:10" ht="39.299999999999997" customHeight="1">
      <c r="A147" s="149"/>
      <c r="B147" s="149"/>
      <c r="C147" s="149"/>
      <c r="D147" s="149"/>
      <c r="E147" s="149"/>
      <c r="F147" s="149"/>
      <c r="G147" s="149"/>
      <c r="H147" s="149"/>
      <c r="I147" s="149"/>
      <c r="J147" s="149"/>
    </row>
    <row r="148" spans="1:10" ht="39.299999999999997" customHeight="1">
      <c r="A148" s="149"/>
      <c r="B148" s="149"/>
      <c r="C148" s="149"/>
      <c r="D148" s="149"/>
      <c r="E148" s="149"/>
      <c r="F148" s="149"/>
      <c r="G148" s="149"/>
      <c r="H148" s="149"/>
      <c r="I148" s="149"/>
      <c r="J148" s="149"/>
    </row>
    <row r="149" spans="1:10" ht="39.299999999999997" customHeight="1">
      <c r="A149" s="149"/>
      <c r="B149" s="149"/>
      <c r="C149" s="149"/>
      <c r="D149" s="149"/>
      <c r="E149" s="149"/>
      <c r="F149" s="149"/>
      <c r="G149" s="149"/>
      <c r="H149" s="149"/>
      <c r="I149" s="149"/>
      <c r="J149" s="149"/>
    </row>
    <row r="150" spans="1:10" ht="39.299999999999997" customHeight="1">
      <c r="A150" s="149"/>
      <c r="B150" s="149"/>
      <c r="C150" s="149"/>
      <c r="D150" s="149"/>
      <c r="E150" s="149"/>
      <c r="F150" s="149"/>
      <c r="G150" s="149"/>
      <c r="H150" s="149"/>
      <c r="I150" s="149"/>
      <c r="J150" s="149"/>
    </row>
    <row r="151" spans="1:10" ht="39.299999999999997" customHeight="1">
      <c r="A151" s="149"/>
      <c r="B151" s="149"/>
      <c r="C151" s="149"/>
      <c r="D151" s="149"/>
      <c r="E151" s="149"/>
      <c r="F151" s="149"/>
      <c r="G151" s="149"/>
      <c r="H151" s="149"/>
      <c r="I151" s="149"/>
      <c r="J151" s="149"/>
    </row>
    <row r="152" spans="1:10" ht="39.299999999999997" customHeight="1">
      <c r="A152" s="149"/>
      <c r="B152" s="149"/>
      <c r="C152" s="149"/>
      <c r="D152" s="149"/>
      <c r="E152" s="149"/>
      <c r="F152" s="149"/>
      <c r="G152" s="149"/>
      <c r="H152" s="149"/>
      <c r="I152" s="149"/>
      <c r="J152" s="149"/>
    </row>
    <row r="153" spans="1:10" ht="39.299999999999997" customHeight="1">
      <c r="A153" s="149"/>
      <c r="B153" s="149"/>
      <c r="C153" s="149"/>
      <c r="D153" s="149"/>
      <c r="E153" s="149"/>
      <c r="F153" s="149"/>
      <c r="G153" s="149"/>
      <c r="H153" s="149"/>
      <c r="I153" s="149"/>
      <c r="J153" s="149"/>
    </row>
    <row r="154" spans="1:10" ht="39.299999999999997" customHeight="1">
      <c r="A154" s="149"/>
      <c r="B154" s="149"/>
      <c r="C154" s="149"/>
      <c r="D154" s="149"/>
      <c r="E154" s="149"/>
      <c r="F154" s="149"/>
      <c r="G154" s="149"/>
      <c r="H154" s="149"/>
      <c r="I154" s="149"/>
      <c r="J154" s="149"/>
    </row>
    <row r="155" spans="1:10" ht="39.299999999999997" customHeight="1">
      <c r="A155" s="149"/>
      <c r="B155" s="149"/>
      <c r="C155" s="149"/>
      <c r="D155" s="149"/>
      <c r="E155" s="149"/>
      <c r="F155" s="149"/>
      <c r="G155" s="149"/>
      <c r="H155" s="149"/>
      <c r="I155" s="149"/>
      <c r="J155" s="149"/>
    </row>
    <row r="156" spans="1:10" ht="39.299999999999997" customHeight="1">
      <c r="A156" s="149"/>
      <c r="B156" s="149"/>
      <c r="C156" s="149"/>
      <c r="D156" s="149"/>
      <c r="E156" s="149"/>
      <c r="F156" s="149"/>
      <c r="G156" s="149"/>
      <c r="H156" s="149"/>
      <c r="I156" s="149"/>
      <c r="J156" s="149"/>
    </row>
    <row r="157" spans="1:10" ht="39.299999999999997" customHeight="1">
      <c r="A157" s="149"/>
      <c r="B157" s="149"/>
      <c r="C157" s="149"/>
      <c r="D157" s="149"/>
      <c r="E157" s="149"/>
      <c r="F157" s="149"/>
      <c r="G157" s="149"/>
      <c r="H157" s="149"/>
      <c r="I157" s="149"/>
      <c r="J157" s="149"/>
    </row>
    <row r="158" spans="1:10" ht="39.299999999999997" customHeight="1">
      <c r="A158" s="149"/>
      <c r="B158" s="149"/>
      <c r="C158" s="149"/>
      <c r="D158" s="149"/>
      <c r="E158" s="149"/>
      <c r="F158" s="149"/>
      <c r="G158" s="149"/>
      <c r="H158" s="149"/>
      <c r="I158" s="149"/>
      <c r="J158" s="149"/>
    </row>
    <row r="159" spans="1:10" ht="39.299999999999997" customHeight="1">
      <c r="A159" s="149"/>
      <c r="B159" s="149"/>
      <c r="C159" s="149"/>
      <c r="D159" s="149"/>
      <c r="E159" s="149"/>
      <c r="F159" s="149"/>
      <c r="G159" s="149"/>
      <c r="H159" s="149"/>
      <c r="I159" s="149"/>
      <c r="J159" s="149"/>
    </row>
    <row r="160" spans="1:10" ht="39.299999999999997" customHeight="1">
      <c r="A160" s="149"/>
      <c r="B160" s="149"/>
      <c r="C160" s="149"/>
      <c r="D160" s="149"/>
      <c r="E160" s="149"/>
      <c r="F160" s="149"/>
      <c r="G160" s="149"/>
      <c r="H160" s="149"/>
      <c r="I160" s="149"/>
      <c r="J160" s="149"/>
    </row>
    <row r="161" spans="1:10" ht="39.299999999999997" customHeight="1">
      <c r="A161" s="149"/>
      <c r="B161" s="149"/>
      <c r="C161" s="149"/>
      <c r="D161" s="149"/>
      <c r="E161" s="149"/>
      <c r="F161" s="149"/>
      <c r="G161" s="149"/>
      <c r="H161" s="149"/>
      <c r="I161" s="149"/>
      <c r="J161" s="149"/>
    </row>
    <row r="162" spans="1:10" ht="39.299999999999997" customHeight="1">
      <c r="A162" s="149"/>
      <c r="B162" s="149"/>
      <c r="C162" s="149"/>
      <c r="D162" s="149"/>
      <c r="E162" s="149"/>
      <c r="F162" s="149"/>
      <c r="G162" s="149"/>
      <c r="H162" s="149"/>
      <c r="I162" s="149"/>
      <c r="J162" s="149"/>
    </row>
    <row r="163" spans="1:10" ht="39.299999999999997" customHeight="1">
      <c r="A163" s="149"/>
      <c r="B163" s="149"/>
      <c r="C163" s="149"/>
      <c r="D163" s="149"/>
      <c r="E163" s="149"/>
      <c r="F163" s="149"/>
      <c r="G163" s="149"/>
      <c r="H163" s="149"/>
      <c r="I163" s="149"/>
      <c r="J163" s="149"/>
    </row>
    <row r="164" spans="1:10" ht="39.299999999999997" customHeight="1">
      <c r="A164" s="149"/>
      <c r="B164" s="149"/>
      <c r="C164" s="149"/>
      <c r="D164" s="149"/>
      <c r="E164" s="149"/>
      <c r="F164" s="149"/>
      <c r="G164" s="149"/>
      <c r="H164" s="149"/>
      <c r="I164" s="149"/>
      <c r="J164" s="149"/>
    </row>
    <row r="165" spans="1:10" ht="39.299999999999997" customHeight="1">
      <c r="A165" s="149"/>
      <c r="B165" s="149"/>
      <c r="C165" s="149"/>
      <c r="D165" s="149"/>
      <c r="E165" s="149"/>
      <c r="F165" s="149"/>
      <c r="G165" s="149"/>
      <c r="H165" s="149"/>
      <c r="I165" s="149"/>
      <c r="J165" s="149"/>
    </row>
    <row r="166" spans="1:10" ht="39.299999999999997" customHeight="1">
      <c r="A166" s="149"/>
      <c r="B166" s="149"/>
      <c r="C166" s="149"/>
      <c r="D166" s="149"/>
      <c r="E166" s="149"/>
      <c r="F166" s="149"/>
      <c r="G166" s="149"/>
      <c r="H166" s="149"/>
      <c r="I166" s="149"/>
      <c r="J166" s="149"/>
    </row>
    <row r="167" spans="1:10" ht="39.299999999999997" customHeight="1">
      <c r="A167" s="149"/>
      <c r="B167" s="149"/>
      <c r="C167" s="149"/>
      <c r="D167" s="149"/>
      <c r="E167" s="149"/>
      <c r="F167" s="149"/>
      <c r="G167" s="149"/>
      <c r="H167" s="149"/>
      <c r="I167" s="149"/>
      <c r="J167" s="149"/>
    </row>
    <row r="168" spans="1:10" ht="39.299999999999997" customHeight="1">
      <c r="A168" s="149"/>
      <c r="B168" s="149"/>
      <c r="C168" s="149"/>
      <c r="D168" s="149"/>
      <c r="E168" s="149"/>
      <c r="F168" s="149"/>
      <c r="G168" s="149"/>
      <c r="H168" s="149"/>
      <c r="I168" s="149"/>
      <c r="J168" s="149"/>
    </row>
    <row r="169" spans="1:10" ht="39.299999999999997" customHeight="1">
      <c r="A169" s="149"/>
      <c r="B169" s="149"/>
      <c r="C169" s="149"/>
      <c r="D169" s="149"/>
      <c r="E169" s="149"/>
      <c r="F169" s="149"/>
      <c r="G169" s="149"/>
      <c r="H169" s="149"/>
      <c r="I169" s="149"/>
      <c r="J169" s="149"/>
    </row>
    <row r="170" spans="1:10" ht="39.299999999999997" customHeight="1">
      <c r="A170" s="149"/>
      <c r="B170" s="149"/>
      <c r="C170" s="149"/>
      <c r="D170" s="149"/>
      <c r="E170" s="149"/>
      <c r="F170" s="149"/>
      <c r="G170" s="149"/>
      <c r="H170" s="149"/>
      <c r="I170" s="149"/>
      <c r="J170" s="149"/>
    </row>
    <row r="171" spans="1:10" ht="39.299999999999997" customHeight="1">
      <c r="A171" s="149"/>
      <c r="B171" s="149"/>
      <c r="C171" s="149"/>
      <c r="D171" s="149"/>
      <c r="E171" s="149"/>
      <c r="F171" s="149"/>
      <c r="G171" s="149"/>
      <c r="H171" s="149"/>
      <c r="I171" s="149"/>
      <c r="J171" s="149"/>
    </row>
    <row r="172" spans="1:10" ht="39.299999999999997" customHeight="1">
      <c r="A172" s="149"/>
      <c r="B172" s="149"/>
      <c r="C172" s="149"/>
      <c r="D172" s="149"/>
      <c r="E172" s="149"/>
      <c r="F172" s="149"/>
      <c r="G172" s="149"/>
      <c r="H172" s="149"/>
      <c r="I172" s="149"/>
      <c r="J172" s="149"/>
    </row>
    <row r="173" spans="1:10" ht="39.299999999999997" customHeight="1">
      <c r="A173" s="149"/>
      <c r="B173" s="149"/>
      <c r="C173" s="149"/>
      <c r="D173" s="149"/>
      <c r="E173" s="149"/>
      <c r="F173" s="149"/>
      <c r="G173" s="149"/>
      <c r="H173" s="149"/>
      <c r="I173" s="149"/>
      <c r="J173" s="149"/>
    </row>
    <row r="174" spans="1:10" ht="39.299999999999997" customHeight="1">
      <c r="A174" s="149"/>
      <c r="B174" s="149"/>
      <c r="C174" s="149"/>
      <c r="D174" s="149"/>
      <c r="E174" s="149"/>
      <c r="F174" s="149"/>
      <c r="G174" s="149"/>
      <c r="H174" s="149"/>
      <c r="I174" s="149"/>
      <c r="J174" s="149"/>
    </row>
    <row r="175" spans="1:10" ht="39.299999999999997" customHeight="1">
      <c r="A175" s="149"/>
      <c r="B175" s="149"/>
      <c r="C175" s="149"/>
      <c r="D175" s="149"/>
      <c r="E175" s="149"/>
      <c r="F175" s="149"/>
      <c r="G175" s="149"/>
      <c r="H175" s="149"/>
      <c r="I175" s="149"/>
      <c r="J175" s="149"/>
    </row>
    <row r="176" spans="1:10" ht="39.299999999999997" customHeight="1">
      <c r="A176" s="149"/>
      <c r="B176" s="149"/>
      <c r="C176" s="149"/>
      <c r="D176" s="149"/>
      <c r="E176" s="149"/>
      <c r="F176" s="149"/>
      <c r="G176" s="149"/>
      <c r="H176" s="149"/>
      <c r="I176" s="149"/>
      <c r="J176" s="149"/>
    </row>
    <row r="177" spans="1:10" ht="39.299999999999997" customHeight="1">
      <c r="A177" s="149"/>
      <c r="B177" s="149"/>
      <c r="C177" s="149"/>
      <c r="D177" s="149"/>
      <c r="E177" s="149"/>
      <c r="F177" s="149"/>
      <c r="G177" s="149"/>
      <c r="H177" s="149"/>
      <c r="I177" s="149"/>
      <c r="J177" s="149"/>
    </row>
    <row r="178" spans="1:10" ht="39.299999999999997" customHeight="1">
      <c r="A178" s="149"/>
      <c r="B178" s="149"/>
      <c r="C178" s="149"/>
      <c r="D178" s="149"/>
      <c r="E178" s="149"/>
      <c r="F178" s="149"/>
      <c r="G178" s="149"/>
      <c r="H178" s="149"/>
      <c r="I178" s="149"/>
      <c r="J178" s="149"/>
    </row>
    <row r="179" spans="1:10" ht="39.299999999999997" customHeight="1">
      <c r="A179" s="149"/>
      <c r="B179" s="149"/>
      <c r="C179" s="149"/>
      <c r="D179" s="149"/>
      <c r="E179" s="149"/>
      <c r="F179" s="149"/>
      <c r="G179" s="149"/>
      <c r="H179" s="149"/>
      <c r="I179" s="149"/>
      <c r="J179" s="149"/>
    </row>
    <row r="180" spans="1:10" ht="39.299999999999997" customHeight="1">
      <c r="A180" s="149"/>
      <c r="B180" s="149"/>
      <c r="C180" s="149"/>
      <c r="D180" s="149"/>
      <c r="E180" s="149"/>
      <c r="F180" s="149"/>
      <c r="G180" s="149"/>
      <c r="H180" s="149"/>
      <c r="I180" s="149"/>
      <c r="J180" s="149"/>
    </row>
    <row r="181" spans="1:10" ht="39.299999999999997" customHeight="1">
      <c r="A181" s="149"/>
      <c r="B181" s="149"/>
      <c r="C181" s="149"/>
      <c r="D181" s="149"/>
      <c r="E181" s="149"/>
      <c r="F181" s="149"/>
      <c r="G181" s="149"/>
      <c r="H181" s="149"/>
      <c r="I181" s="149"/>
      <c r="J181" s="149"/>
    </row>
    <row r="182" spans="1:10" ht="58.8" customHeight="1">
      <c r="A182" s="149"/>
      <c r="B182" s="149"/>
      <c r="C182" s="149"/>
      <c r="D182" s="149"/>
      <c r="E182" s="149"/>
      <c r="F182" s="149"/>
      <c r="G182" s="149"/>
      <c r="H182" s="149"/>
      <c r="I182" s="149"/>
      <c r="J182" s="149"/>
    </row>
    <row r="183" spans="1:10" ht="39.299999999999997" customHeight="1">
      <c r="A183" s="149"/>
      <c r="B183" s="149"/>
      <c r="C183" s="149"/>
      <c r="D183" s="149"/>
      <c r="E183" s="149"/>
      <c r="F183" s="149"/>
      <c r="G183" s="149"/>
      <c r="H183" s="149"/>
      <c r="I183" s="149"/>
      <c r="J183" s="149"/>
    </row>
    <row r="184" spans="1:10" ht="39.299999999999997" customHeight="1">
      <c r="A184" s="149"/>
      <c r="B184" s="149"/>
      <c r="C184" s="149"/>
      <c r="D184" s="149"/>
      <c r="E184" s="149"/>
      <c r="F184" s="149"/>
      <c r="G184" s="149"/>
      <c r="H184" s="149"/>
      <c r="I184" s="149"/>
      <c r="J184" s="149"/>
    </row>
    <row r="185" spans="1:10" ht="39.299999999999997" customHeight="1">
      <c r="A185" s="149"/>
      <c r="B185" s="149"/>
      <c r="C185" s="149"/>
      <c r="D185" s="149"/>
      <c r="E185" s="149"/>
      <c r="F185" s="149"/>
      <c r="G185" s="149"/>
      <c r="H185" s="149"/>
      <c r="I185" s="149"/>
      <c r="J185" s="149"/>
    </row>
    <row r="186" spans="1:10" ht="39.299999999999997" customHeight="1">
      <c r="A186" s="149"/>
      <c r="B186" s="149"/>
      <c r="C186" s="149"/>
      <c r="D186" s="149"/>
      <c r="E186" s="149"/>
      <c r="F186" s="149"/>
      <c r="G186" s="149"/>
      <c r="H186" s="149"/>
      <c r="I186" s="149"/>
      <c r="J186" s="149"/>
    </row>
    <row r="187" spans="1:10" ht="39.299999999999997" customHeight="1">
      <c r="A187" s="149"/>
      <c r="B187" s="149"/>
      <c r="C187" s="149"/>
      <c r="D187" s="149"/>
      <c r="E187" s="149"/>
      <c r="F187" s="149"/>
      <c r="G187" s="149"/>
      <c r="H187" s="149"/>
      <c r="I187" s="149"/>
      <c r="J187" s="149"/>
    </row>
    <row r="188" spans="1:10" ht="39.299999999999997" customHeight="1">
      <c r="A188" s="149"/>
      <c r="B188" s="149"/>
      <c r="C188" s="149"/>
      <c r="D188" s="149"/>
      <c r="E188" s="149"/>
      <c r="F188" s="149"/>
      <c r="G188" s="149"/>
      <c r="H188" s="149"/>
      <c r="I188" s="149"/>
      <c r="J188" s="149"/>
    </row>
    <row r="189" spans="1:10" ht="39.299999999999997" customHeight="1">
      <c r="A189" s="149"/>
      <c r="B189" s="149"/>
      <c r="C189" s="149"/>
      <c r="D189" s="149"/>
      <c r="E189" s="149"/>
      <c r="F189" s="149"/>
      <c r="G189" s="149"/>
      <c r="H189" s="149"/>
      <c r="I189" s="149"/>
      <c r="J189" s="149"/>
    </row>
    <row r="190" spans="1:10" ht="39.299999999999997" customHeight="1">
      <c r="A190" s="149"/>
      <c r="B190" s="149"/>
      <c r="C190" s="149"/>
      <c r="D190" s="149"/>
      <c r="E190" s="149"/>
      <c r="F190" s="149"/>
      <c r="G190" s="149"/>
      <c r="H190" s="149"/>
      <c r="I190" s="149"/>
      <c r="J190" s="149"/>
    </row>
    <row r="191" spans="1:10" ht="39.299999999999997" customHeight="1">
      <c r="A191" s="149"/>
      <c r="B191" s="149"/>
      <c r="C191" s="149"/>
      <c r="D191" s="149"/>
      <c r="E191" s="149"/>
      <c r="F191" s="149"/>
      <c r="G191" s="149"/>
      <c r="H191" s="149"/>
      <c r="I191" s="149"/>
      <c r="J191" s="149"/>
    </row>
    <row r="192" spans="1:10" ht="39.299999999999997" customHeight="1">
      <c r="A192" s="149"/>
      <c r="B192" s="149"/>
      <c r="C192" s="149"/>
      <c r="D192" s="149"/>
      <c r="E192" s="149"/>
      <c r="F192" s="149"/>
      <c r="G192" s="149"/>
      <c r="H192" s="149"/>
      <c r="I192" s="149"/>
      <c r="J192" s="149"/>
    </row>
    <row r="193" spans="1:10" ht="39.299999999999997" customHeight="1">
      <c r="A193" s="149"/>
      <c r="B193" s="149"/>
      <c r="C193" s="149"/>
      <c r="D193" s="149"/>
      <c r="E193" s="149"/>
      <c r="F193" s="149"/>
      <c r="G193" s="149"/>
      <c r="H193" s="149"/>
      <c r="I193" s="149"/>
      <c r="J193" s="149"/>
    </row>
    <row r="194" spans="1:10" ht="39.299999999999997" customHeight="1">
      <c r="A194" s="149"/>
      <c r="B194" s="149"/>
      <c r="C194" s="149"/>
      <c r="D194" s="149"/>
      <c r="E194" s="149"/>
      <c r="F194" s="149"/>
      <c r="G194" s="149"/>
      <c r="H194" s="149"/>
      <c r="I194" s="149"/>
      <c r="J194" s="149"/>
    </row>
    <row r="195" spans="1:10" ht="39.299999999999997" customHeight="1">
      <c r="A195" s="149"/>
      <c r="B195" s="149"/>
      <c r="C195" s="149"/>
      <c r="D195" s="149"/>
      <c r="E195" s="149"/>
      <c r="F195" s="149"/>
      <c r="G195" s="149"/>
      <c r="H195" s="149"/>
      <c r="I195" s="149"/>
      <c r="J195" s="149"/>
    </row>
    <row r="196" spans="1:10" ht="39.299999999999997" customHeight="1">
      <c r="A196" s="149"/>
      <c r="B196" s="149"/>
      <c r="C196" s="149"/>
      <c r="D196" s="149"/>
      <c r="E196" s="149"/>
      <c r="F196" s="149"/>
      <c r="G196" s="149"/>
      <c r="H196" s="149"/>
      <c r="I196" s="149"/>
      <c r="J196" s="149"/>
    </row>
    <row r="197" spans="1:10" ht="39.299999999999997" customHeight="1">
      <c r="A197" s="149"/>
      <c r="B197" s="149"/>
      <c r="C197" s="149"/>
      <c r="D197" s="149"/>
      <c r="E197" s="149"/>
      <c r="F197" s="149"/>
      <c r="G197" s="149"/>
      <c r="H197" s="149"/>
      <c r="I197" s="149"/>
      <c r="J197" s="149"/>
    </row>
    <row r="198" spans="1:10" ht="39.299999999999997" customHeight="1">
      <c r="A198" s="149"/>
      <c r="B198" s="149"/>
      <c r="C198" s="149"/>
      <c r="D198" s="149"/>
      <c r="E198" s="149"/>
      <c r="F198" s="149"/>
      <c r="G198" s="149"/>
      <c r="H198" s="149"/>
      <c r="I198" s="149"/>
      <c r="J198" s="149"/>
    </row>
    <row r="199" spans="1:10" ht="39.299999999999997" customHeight="1">
      <c r="A199" s="149"/>
      <c r="B199" s="149"/>
      <c r="C199" s="149"/>
      <c r="D199" s="149"/>
      <c r="E199" s="149"/>
      <c r="F199" s="149"/>
      <c r="G199" s="149"/>
      <c r="H199" s="149"/>
      <c r="I199" s="149"/>
      <c r="J199" s="149"/>
    </row>
    <row r="200" spans="1:10" ht="39.299999999999997" customHeight="1">
      <c r="A200" s="149"/>
      <c r="B200" s="149"/>
      <c r="C200" s="149"/>
      <c r="D200" s="149"/>
      <c r="E200" s="149"/>
      <c r="F200" s="149"/>
      <c r="G200" s="149"/>
      <c r="H200" s="149"/>
      <c r="I200" s="149"/>
      <c r="J200" s="149"/>
    </row>
    <row r="201" spans="1:10" ht="39.299999999999997" customHeight="1">
      <c r="A201" s="149"/>
      <c r="B201" s="149"/>
      <c r="C201" s="149"/>
      <c r="D201" s="149"/>
      <c r="E201" s="149"/>
      <c r="F201" s="149"/>
      <c r="G201" s="149"/>
      <c r="H201" s="149"/>
      <c r="I201" s="149"/>
      <c r="J201" s="149"/>
    </row>
    <row r="202" spans="1:10" ht="39.299999999999997" customHeight="1">
      <c r="A202" s="149"/>
      <c r="B202" s="149"/>
      <c r="C202" s="149"/>
      <c r="D202" s="149"/>
      <c r="E202" s="149"/>
      <c r="F202" s="149"/>
      <c r="G202" s="149"/>
      <c r="H202" s="149"/>
      <c r="I202" s="149"/>
      <c r="J202" s="149"/>
    </row>
    <row r="203" spans="1:10" ht="39.299999999999997" customHeight="1">
      <c r="A203" s="149"/>
      <c r="B203" s="149"/>
      <c r="C203" s="149"/>
      <c r="D203" s="149"/>
      <c r="E203" s="149"/>
      <c r="F203" s="149"/>
      <c r="G203" s="149"/>
      <c r="H203" s="149"/>
      <c r="I203" s="149"/>
      <c r="J203" s="149"/>
    </row>
    <row r="204" spans="1:10" ht="39.299999999999997" customHeight="1">
      <c r="A204" s="149"/>
      <c r="B204" s="149"/>
      <c r="C204" s="149"/>
      <c r="D204" s="149"/>
      <c r="E204" s="149"/>
      <c r="F204" s="149"/>
      <c r="G204" s="149"/>
      <c r="H204" s="149"/>
      <c r="I204" s="149"/>
      <c r="J204" s="149"/>
    </row>
    <row r="205" spans="1:10" ht="39.299999999999997" customHeight="1">
      <c r="A205" s="149"/>
      <c r="B205" s="149"/>
      <c r="C205" s="149"/>
      <c r="D205" s="149"/>
      <c r="E205" s="149"/>
      <c r="F205" s="149"/>
      <c r="G205" s="149"/>
      <c r="H205" s="149"/>
      <c r="I205" s="149"/>
      <c r="J205" s="149"/>
    </row>
    <row r="206" spans="1:10" ht="39.299999999999997" customHeight="1">
      <c r="A206" s="149"/>
      <c r="B206" s="149"/>
      <c r="C206" s="149"/>
      <c r="D206" s="149"/>
      <c r="E206" s="149"/>
      <c r="F206" s="149"/>
      <c r="G206" s="149"/>
      <c r="H206" s="149"/>
      <c r="I206" s="149"/>
      <c r="J206" s="149"/>
    </row>
    <row r="207" spans="1:10" ht="58.8" customHeight="1">
      <c r="A207" s="149"/>
      <c r="B207" s="149"/>
      <c r="C207" s="149"/>
      <c r="D207" s="149"/>
      <c r="E207" s="149"/>
      <c r="F207" s="149"/>
      <c r="G207" s="149"/>
      <c r="H207" s="149"/>
      <c r="I207" s="149"/>
      <c r="J207" s="149"/>
    </row>
    <row r="208" spans="1:10" ht="63.3" customHeight="1">
      <c r="A208" s="149"/>
      <c r="B208" s="149"/>
      <c r="C208" s="149"/>
      <c r="D208" s="149"/>
      <c r="E208" s="149"/>
      <c r="F208" s="149"/>
      <c r="G208" s="149"/>
      <c r="H208" s="149"/>
      <c r="I208" s="149"/>
      <c r="J208" s="149"/>
    </row>
    <row r="209" spans="1:10" ht="39.299999999999997" customHeight="1">
      <c r="A209" s="149"/>
      <c r="B209" s="149"/>
      <c r="C209" s="149"/>
      <c r="D209" s="149"/>
      <c r="E209" s="149"/>
      <c r="F209" s="149"/>
      <c r="G209" s="149"/>
      <c r="H209" s="149"/>
      <c r="I209" s="149"/>
      <c r="J209" s="149"/>
    </row>
    <row r="210" spans="1:10" ht="39.299999999999997" customHeight="1">
      <c r="A210" s="149"/>
      <c r="B210" s="149"/>
      <c r="C210" s="149"/>
      <c r="D210" s="149"/>
      <c r="E210" s="149"/>
      <c r="F210" s="149"/>
      <c r="G210" s="149"/>
      <c r="H210" s="149"/>
      <c r="I210" s="149"/>
      <c r="J210" s="149"/>
    </row>
    <row r="211" spans="1:10" ht="39.299999999999997" customHeight="1">
      <c r="A211" s="149"/>
      <c r="B211" s="149"/>
      <c r="C211" s="149"/>
      <c r="D211" s="149"/>
      <c r="E211" s="149"/>
      <c r="F211" s="149"/>
      <c r="G211" s="149"/>
      <c r="H211" s="149"/>
      <c r="I211" s="149"/>
      <c r="J211" s="149"/>
    </row>
    <row r="212" spans="1:10" ht="39.299999999999997" customHeight="1">
      <c r="A212" s="149"/>
      <c r="B212" s="149"/>
      <c r="C212" s="149"/>
      <c r="D212" s="149"/>
      <c r="E212" s="149"/>
      <c r="F212" s="149"/>
      <c r="G212" s="149"/>
      <c r="H212" s="149"/>
      <c r="I212" s="149"/>
      <c r="J212" s="149"/>
    </row>
    <row r="213" spans="1:10" ht="39.299999999999997" customHeight="1">
      <c r="A213" s="149"/>
      <c r="B213" s="149"/>
      <c r="C213" s="149"/>
      <c r="D213" s="149"/>
      <c r="E213" s="149"/>
      <c r="F213" s="149"/>
      <c r="G213" s="149"/>
      <c r="H213" s="149"/>
      <c r="I213" s="149"/>
      <c r="J213" s="149"/>
    </row>
    <row r="214" spans="1:10" ht="39.299999999999997" customHeight="1">
      <c r="A214" s="149"/>
      <c r="B214" s="149"/>
      <c r="C214" s="149"/>
      <c r="D214" s="149"/>
      <c r="E214" s="149"/>
      <c r="F214" s="149"/>
      <c r="G214" s="149"/>
      <c r="H214" s="149"/>
      <c r="I214" s="149"/>
      <c r="J214" s="149"/>
    </row>
    <row r="215" spans="1:10" ht="39.299999999999997" customHeight="1">
      <c r="A215" s="149"/>
      <c r="B215" s="149"/>
      <c r="C215" s="149"/>
      <c r="D215" s="149"/>
      <c r="E215" s="149"/>
      <c r="F215" s="149"/>
      <c r="G215" s="149"/>
      <c r="H215" s="149"/>
      <c r="I215" s="149"/>
      <c r="J215" s="149"/>
    </row>
    <row r="216" spans="1:10" ht="39.299999999999997" customHeight="1">
      <c r="A216" s="149"/>
      <c r="B216" s="149"/>
      <c r="C216" s="149"/>
      <c r="D216" s="149"/>
      <c r="E216" s="149"/>
      <c r="F216" s="149"/>
      <c r="G216" s="149"/>
      <c r="H216" s="149"/>
      <c r="I216" s="149"/>
      <c r="J216" s="149"/>
    </row>
    <row r="217" spans="1:10" ht="39.299999999999997" customHeight="1">
      <c r="A217" s="149"/>
      <c r="B217" s="149"/>
      <c r="C217" s="149"/>
      <c r="D217" s="149"/>
      <c r="E217" s="149"/>
      <c r="F217" s="149"/>
      <c r="G217" s="149"/>
      <c r="H217" s="149"/>
      <c r="I217" s="149"/>
      <c r="J217" s="149"/>
    </row>
    <row r="218" spans="1:10" ht="66.3" customHeight="1">
      <c r="A218" s="149"/>
      <c r="B218" s="149"/>
      <c r="C218" s="149"/>
      <c r="D218" s="149"/>
      <c r="E218" s="149"/>
      <c r="F218" s="149"/>
      <c r="G218" s="149"/>
      <c r="H218" s="149"/>
      <c r="I218" s="149"/>
      <c r="J218" s="149"/>
    </row>
    <row r="219" spans="1:10" ht="60" customHeight="1">
      <c r="A219" s="149"/>
      <c r="B219" s="149"/>
      <c r="C219" s="149"/>
      <c r="D219" s="149"/>
      <c r="E219" s="149"/>
      <c r="F219" s="149"/>
      <c r="G219" s="149"/>
      <c r="H219" s="149"/>
      <c r="I219" s="149"/>
      <c r="J219" s="149"/>
    </row>
    <row r="220" spans="1:10" ht="58.8" customHeight="1">
      <c r="A220" s="149"/>
      <c r="B220" s="149"/>
      <c r="C220" s="149"/>
      <c r="D220" s="149"/>
      <c r="E220" s="149"/>
      <c r="F220" s="149"/>
      <c r="G220" s="149"/>
      <c r="H220" s="149"/>
      <c r="I220" s="149"/>
      <c r="J220" s="149"/>
    </row>
    <row r="221" spans="1:10" ht="58.8" customHeight="1">
      <c r="A221" s="149"/>
      <c r="B221" s="149"/>
      <c r="C221" s="149"/>
      <c r="D221" s="149"/>
      <c r="E221" s="149"/>
      <c r="F221" s="149"/>
      <c r="G221" s="149"/>
      <c r="H221" s="149"/>
      <c r="I221" s="149"/>
      <c r="J221" s="149"/>
    </row>
    <row r="222" spans="1:10" ht="70.5" customHeight="1">
      <c r="A222" s="149"/>
      <c r="B222" s="149"/>
      <c r="C222" s="149"/>
      <c r="D222" s="149"/>
      <c r="E222" s="149"/>
      <c r="F222" s="149"/>
      <c r="G222" s="149"/>
      <c r="H222" s="149"/>
      <c r="I222" s="149"/>
      <c r="J222" s="149"/>
    </row>
    <row r="223" spans="1:10" ht="39.299999999999997" customHeight="1">
      <c r="A223" s="149"/>
      <c r="B223" s="149"/>
      <c r="C223" s="149"/>
      <c r="D223" s="149"/>
      <c r="E223" s="149"/>
      <c r="F223" s="149"/>
      <c r="G223" s="149"/>
      <c r="H223" s="149"/>
      <c r="I223" s="149"/>
      <c r="J223" s="149"/>
    </row>
    <row r="224" spans="1:10" ht="39.299999999999997" customHeight="1">
      <c r="A224" s="149"/>
      <c r="B224" s="149"/>
      <c r="C224" s="149"/>
      <c r="D224" s="149"/>
      <c r="E224" s="149"/>
      <c r="F224" s="149"/>
      <c r="G224" s="149"/>
      <c r="H224" s="149"/>
      <c r="I224" s="149"/>
      <c r="J224" s="149"/>
    </row>
    <row r="225" spans="1:10" ht="39.299999999999997" customHeight="1">
      <c r="A225" s="149"/>
      <c r="B225" s="149"/>
      <c r="C225" s="149"/>
      <c r="D225" s="149"/>
      <c r="E225" s="149"/>
      <c r="F225" s="149"/>
      <c r="G225" s="149"/>
      <c r="H225" s="149"/>
      <c r="I225" s="149"/>
      <c r="J225" s="149"/>
    </row>
    <row r="226" spans="1:10" ht="39.299999999999997" customHeight="1">
      <c r="A226" s="149"/>
      <c r="B226" s="149"/>
      <c r="C226" s="149"/>
      <c r="D226" s="149"/>
      <c r="E226" s="149"/>
      <c r="F226" s="149"/>
      <c r="G226" s="149"/>
      <c r="H226" s="149"/>
      <c r="I226" s="149"/>
      <c r="J226" s="149"/>
    </row>
    <row r="227" spans="1:10" ht="39.299999999999997" customHeight="1">
      <c r="A227" s="149"/>
      <c r="B227" s="149"/>
      <c r="C227" s="149"/>
      <c r="D227" s="149"/>
      <c r="E227" s="149"/>
      <c r="F227" s="149"/>
      <c r="G227" s="149"/>
      <c r="H227" s="149"/>
      <c r="I227" s="149"/>
      <c r="J227" s="149"/>
    </row>
    <row r="228" spans="1:10" ht="39.299999999999997" customHeight="1">
      <c r="A228" s="149"/>
      <c r="B228" s="149"/>
      <c r="C228" s="149"/>
      <c r="D228" s="149"/>
      <c r="E228" s="149"/>
      <c r="F228" s="149"/>
      <c r="G228" s="149"/>
      <c r="H228" s="149"/>
      <c r="I228" s="149"/>
      <c r="J228" s="149"/>
    </row>
    <row r="229" spans="1:10" ht="39.299999999999997" customHeight="1">
      <c r="A229" s="149"/>
      <c r="B229" s="149"/>
      <c r="C229" s="149"/>
      <c r="D229" s="149"/>
      <c r="E229" s="149"/>
      <c r="F229" s="149"/>
      <c r="G229" s="149"/>
      <c r="H229" s="149"/>
      <c r="I229" s="149"/>
      <c r="J229" s="149"/>
    </row>
    <row r="230" spans="1:10" ht="39.299999999999997" customHeight="1">
      <c r="A230" s="149"/>
      <c r="B230" s="149"/>
      <c r="C230" s="149"/>
      <c r="D230" s="149"/>
      <c r="E230" s="149"/>
      <c r="F230" s="149"/>
      <c r="G230" s="149"/>
      <c r="H230" s="149"/>
      <c r="I230" s="149"/>
      <c r="J230" s="149"/>
    </row>
    <row r="231" spans="1:10" ht="39.299999999999997" customHeight="1">
      <c r="A231" s="149"/>
      <c r="B231" s="149"/>
      <c r="C231" s="149"/>
      <c r="D231" s="149"/>
      <c r="E231" s="149"/>
      <c r="F231" s="149"/>
      <c r="G231" s="149"/>
      <c r="H231" s="149"/>
      <c r="I231" s="149"/>
      <c r="J231" s="149"/>
    </row>
    <row r="232" spans="1:10" ht="39.299999999999997" customHeight="1">
      <c r="A232" s="149"/>
      <c r="B232" s="149"/>
      <c r="C232" s="149"/>
      <c r="D232" s="149"/>
      <c r="E232" s="149"/>
      <c r="F232" s="149"/>
      <c r="G232" s="149"/>
      <c r="H232" s="149"/>
      <c r="I232" s="149"/>
      <c r="J232" s="149"/>
    </row>
    <row r="233" spans="1:10" ht="39.299999999999997" customHeight="1">
      <c r="A233" s="149"/>
      <c r="B233" s="149"/>
      <c r="C233" s="149"/>
      <c r="D233" s="149"/>
      <c r="E233" s="149"/>
      <c r="F233" s="149"/>
      <c r="G233" s="149"/>
      <c r="H233" s="149"/>
      <c r="I233" s="149"/>
      <c r="J233" s="149"/>
    </row>
    <row r="234" spans="1:10" ht="39.299999999999997" customHeight="1">
      <c r="A234" s="149"/>
      <c r="B234" s="149"/>
      <c r="C234" s="149"/>
      <c r="D234" s="149"/>
      <c r="E234" s="149"/>
      <c r="F234" s="149"/>
      <c r="G234" s="149"/>
      <c r="H234" s="149"/>
      <c r="I234" s="149"/>
      <c r="J234" s="149"/>
    </row>
    <row r="235" spans="1:10" ht="39.299999999999997" customHeight="1">
      <c r="A235" s="149"/>
      <c r="B235" s="149"/>
      <c r="C235" s="149"/>
      <c r="D235" s="149"/>
      <c r="E235" s="149"/>
      <c r="F235" s="149"/>
      <c r="G235" s="149"/>
      <c r="H235" s="149"/>
      <c r="I235" s="149"/>
      <c r="J235" s="149"/>
    </row>
    <row r="236" spans="1:10" ht="39.299999999999997" customHeight="1">
      <c r="A236" s="149"/>
      <c r="B236" s="149"/>
      <c r="C236" s="149"/>
      <c r="D236" s="149"/>
      <c r="E236" s="149"/>
      <c r="F236" s="149"/>
      <c r="G236" s="149"/>
      <c r="H236" s="149"/>
      <c r="I236" s="149"/>
      <c r="J236" s="149"/>
    </row>
    <row r="237" spans="1:10" ht="39.299999999999997" customHeight="1">
      <c r="A237" s="149"/>
      <c r="B237" s="149"/>
      <c r="C237" s="149"/>
      <c r="D237" s="149"/>
      <c r="E237" s="149"/>
      <c r="F237" s="149"/>
      <c r="G237" s="149"/>
      <c r="H237" s="149"/>
      <c r="I237" s="149"/>
      <c r="J237" s="149"/>
    </row>
    <row r="238" spans="1:10" ht="39.299999999999997" customHeight="1">
      <c r="A238" s="149"/>
      <c r="B238" s="149"/>
      <c r="C238" s="149"/>
      <c r="D238" s="149"/>
      <c r="E238" s="149"/>
      <c r="F238" s="149"/>
      <c r="G238" s="149"/>
      <c r="H238" s="149"/>
      <c r="I238" s="149"/>
      <c r="J238" s="149"/>
    </row>
    <row r="239" spans="1:10" ht="39.299999999999997" customHeight="1">
      <c r="A239" s="149"/>
      <c r="B239" s="149"/>
      <c r="C239" s="149"/>
      <c r="D239" s="149"/>
      <c r="E239" s="149"/>
      <c r="F239" s="149"/>
      <c r="G239" s="149"/>
      <c r="H239" s="149"/>
      <c r="I239" s="149"/>
      <c r="J239" s="149"/>
    </row>
    <row r="240" spans="1:10" ht="39.299999999999997" customHeight="1">
      <c r="A240" s="149"/>
      <c r="B240" s="149"/>
      <c r="C240" s="149"/>
      <c r="D240" s="149"/>
      <c r="E240" s="149"/>
      <c r="F240" s="149"/>
      <c r="G240" s="149"/>
      <c r="H240" s="149"/>
      <c r="I240" s="149"/>
      <c r="J240" s="149"/>
    </row>
    <row r="241" spans="1:10" ht="39.299999999999997" customHeight="1">
      <c r="A241" s="149"/>
      <c r="B241" s="149"/>
      <c r="C241" s="149"/>
      <c r="D241" s="149"/>
      <c r="E241" s="149"/>
      <c r="F241" s="149"/>
      <c r="G241" s="149"/>
      <c r="H241" s="149"/>
      <c r="I241" s="149"/>
      <c r="J241" s="149"/>
    </row>
    <row r="242" spans="1:10" ht="39.299999999999997" customHeight="1">
      <c r="A242" s="149"/>
      <c r="B242" s="149"/>
      <c r="C242" s="149"/>
      <c r="D242" s="149"/>
      <c r="E242" s="149"/>
      <c r="F242" s="149"/>
      <c r="G242" s="149"/>
      <c r="H242" s="149"/>
      <c r="I242" s="149"/>
      <c r="J242" s="149"/>
    </row>
    <row r="243" spans="1:10" ht="39.299999999999997" customHeight="1">
      <c r="A243" s="149"/>
      <c r="B243" s="149"/>
      <c r="C243" s="149"/>
      <c r="D243" s="149"/>
      <c r="E243" s="149"/>
      <c r="F243" s="149"/>
      <c r="G243" s="149"/>
      <c r="H243" s="149"/>
      <c r="I243" s="149"/>
      <c r="J243" s="149"/>
    </row>
    <row r="244" spans="1:10" ht="39.299999999999997" customHeight="1">
      <c r="A244" s="149"/>
      <c r="B244" s="149"/>
      <c r="C244" s="149"/>
      <c r="D244" s="149"/>
      <c r="E244" s="149"/>
      <c r="F244" s="149"/>
      <c r="G244" s="149"/>
      <c r="H244" s="149"/>
      <c r="I244" s="149"/>
      <c r="J244" s="149"/>
    </row>
    <row r="245" spans="1:10" ht="39.299999999999997" customHeight="1">
      <c r="A245" s="149"/>
      <c r="B245" s="149"/>
      <c r="C245" s="149"/>
      <c r="D245" s="149"/>
      <c r="E245" s="149"/>
      <c r="F245" s="149"/>
      <c r="G245" s="149"/>
      <c r="H245" s="149"/>
      <c r="I245" s="149"/>
      <c r="J245" s="149"/>
    </row>
    <row r="246" spans="1:10" ht="39.299999999999997" customHeight="1">
      <c r="A246" s="149"/>
      <c r="B246" s="149"/>
      <c r="C246" s="149"/>
      <c r="D246" s="149"/>
      <c r="E246" s="149"/>
      <c r="F246" s="149"/>
      <c r="G246" s="149"/>
      <c r="H246" s="149"/>
      <c r="I246" s="149"/>
      <c r="J246" s="149"/>
    </row>
    <row r="247" spans="1:10" ht="39.299999999999997" customHeight="1">
      <c r="A247" s="149"/>
      <c r="B247" s="149"/>
      <c r="C247" s="149"/>
      <c r="D247" s="149"/>
      <c r="E247" s="149"/>
      <c r="F247" s="149"/>
      <c r="G247" s="149"/>
      <c r="H247" s="149"/>
      <c r="I247" s="149"/>
      <c r="J247" s="149"/>
    </row>
    <row r="248" spans="1:10" ht="39.299999999999997" customHeight="1">
      <c r="A248" s="149"/>
      <c r="B248" s="149"/>
      <c r="C248" s="149"/>
      <c r="D248" s="149"/>
      <c r="E248" s="149"/>
      <c r="F248" s="149"/>
      <c r="G248" s="149"/>
      <c r="H248" s="149"/>
      <c r="I248" s="149"/>
      <c r="J248" s="149"/>
    </row>
    <row r="249" spans="1:10" ht="39.299999999999997" customHeight="1">
      <c r="A249" s="149"/>
      <c r="B249" s="149"/>
      <c r="C249" s="149"/>
      <c r="D249" s="149"/>
      <c r="E249" s="149"/>
      <c r="F249" s="149"/>
      <c r="G249" s="149"/>
      <c r="H249" s="149"/>
      <c r="I249" s="149"/>
      <c r="J249" s="149"/>
    </row>
    <row r="250" spans="1:10" ht="39.299999999999997" customHeight="1">
      <c r="A250" s="149"/>
      <c r="B250" s="149"/>
      <c r="C250" s="149"/>
      <c r="D250" s="149"/>
      <c r="E250" s="149"/>
      <c r="F250" s="149"/>
      <c r="G250" s="149"/>
      <c r="H250" s="149"/>
      <c r="I250" s="149"/>
      <c r="J250" s="149"/>
    </row>
    <row r="251" spans="1:10" ht="39.299999999999997" customHeight="1">
      <c r="A251" s="149"/>
      <c r="B251" s="149"/>
      <c r="C251" s="149"/>
      <c r="D251" s="149"/>
      <c r="E251" s="149"/>
      <c r="F251" s="149"/>
      <c r="G251" s="149"/>
      <c r="H251" s="149"/>
      <c r="I251" s="149"/>
      <c r="J251" s="149"/>
    </row>
    <row r="252" spans="1:10" ht="39.299999999999997" customHeight="1">
      <c r="A252" s="149"/>
      <c r="B252" s="149"/>
      <c r="C252" s="149"/>
      <c r="D252" s="149"/>
      <c r="E252" s="149"/>
      <c r="F252" s="149"/>
      <c r="G252" s="149"/>
      <c r="H252" s="149"/>
      <c r="I252" s="149"/>
      <c r="J252" s="149"/>
    </row>
    <row r="253" spans="1:10" ht="39.299999999999997" customHeight="1">
      <c r="A253" s="149"/>
      <c r="B253" s="149"/>
      <c r="C253" s="149"/>
      <c r="D253" s="149"/>
      <c r="E253" s="149"/>
      <c r="F253" s="149"/>
      <c r="G253" s="149"/>
      <c r="H253" s="149"/>
      <c r="I253" s="149"/>
      <c r="J253" s="149"/>
    </row>
    <row r="254" spans="1:10" ht="39.299999999999997" customHeight="1">
      <c r="A254" s="149"/>
      <c r="B254" s="149"/>
      <c r="C254" s="149"/>
      <c r="D254" s="149"/>
      <c r="E254" s="149"/>
      <c r="F254" s="149"/>
      <c r="G254" s="149"/>
      <c r="H254" s="149"/>
      <c r="I254" s="149"/>
      <c r="J254" s="149"/>
    </row>
    <row r="255" spans="1:10" ht="39.299999999999997" customHeight="1">
      <c r="A255" s="149"/>
      <c r="B255" s="149"/>
      <c r="C255" s="149"/>
      <c r="D255" s="149"/>
      <c r="E255" s="149"/>
      <c r="F255" s="149"/>
      <c r="G255" s="149"/>
      <c r="H255" s="149"/>
      <c r="I255" s="149"/>
      <c r="J255" s="149"/>
    </row>
    <row r="256" spans="1:10" ht="39.299999999999997" customHeight="1">
      <c r="A256" s="149"/>
      <c r="B256" s="149"/>
      <c r="C256" s="149"/>
      <c r="D256" s="149"/>
      <c r="E256" s="149"/>
      <c r="F256" s="149"/>
      <c r="G256" s="149"/>
      <c r="H256" s="149"/>
      <c r="I256" s="149"/>
      <c r="J256" s="149"/>
    </row>
    <row r="257" spans="1:10" ht="39.299999999999997" customHeight="1">
      <c r="A257" s="149"/>
      <c r="B257" s="149"/>
      <c r="C257" s="149"/>
      <c r="D257" s="149"/>
      <c r="E257" s="149"/>
      <c r="F257" s="149"/>
      <c r="G257" s="149"/>
      <c r="H257" s="149"/>
      <c r="I257" s="149"/>
      <c r="J257" s="149"/>
    </row>
    <row r="258" spans="1:10" ht="39.299999999999997" customHeight="1">
      <c r="A258" s="149"/>
      <c r="B258" s="149"/>
      <c r="C258" s="149"/>
      <c r="D258" s="149"/>
      <c r="E258" s="149"/>
      <c r="F258" s="149"/>
      <c r="G258" s="149"/>
      <c r="H258" s="149"/>
      <c r="I258" s="149"/>
      <c r="J258" s="149"/>
    </row>
    <row r="259" spans="1:10" ht="39.299999999999997" customHeight="1">
      <c r="A259" s="149"/>
      <c r="B259" s="149"/>
      <c r="C259" s="149"/>
      <c r="D259" s="149"/>
      <c r="E259" s="149"/>
      <c r="F259" s="149"/>
      <c r="G259" s="149"/>
      <c r="H259" s="149"/>
      <c r="I259" s="149"/>
      <c r="J259" s="149"/>
    </row>
    <row r="260" spans="1:10" ht="39.299999999999997" customHeight="1">
      <c r="A260" s="149"/>
      <c r="B260" s="149"/>
      <c r="C260" s="149"/>
      <c r="D260" s="149"/>
      <c r="E260" s="149"/>
      <c r="F260" s="149"/>
      <c r="G260" s="149"/>
      <c r="H260" s="149"/>
      <c r="I260" s="149"/>
      <c r="J260" s="149"/>
    </row>
    <row r="261" spans="1:10" ht="39.299999999999997" customHeight="1">
      <c r="A261" s="149"/>
      <c r="B261" s="149"/>
      <c r="C261" s="149"/>
      <c r="D261" s="149"/>
      <c r="E261" s="149"/>
      <c r="F261" s="149"/>
      <c r="G261" s="149"/>
      <c r="H261" s="149"/>
      <c r="I261" s="149"/>
      <c r="J261" s="149"/>
    </row>
    <row r="262" spans="1:10" ht="39.299999999999997" customHeight="1">
      <c r="A262" s="149"/>
      <c r="B262" s="149"/>
      <c r="C262" s="149"/>
      <c r="D262" s="149"/>
      <c r="E262" s="149"/>
      <c r="F262" s="149"/>
      <c r="G262" s="149"/>
      <c r="H262" s="149"/>
      <c r="I262" s="149"/>
      <c r="J262" s="149"/>
    </row>
    <row r="263" spans="1:10" ht="39.299999999999997" customHeight="1">
      <c r="A263" s="149"/>
      <c r="B263" s="149"/>
      <c r="C263" s="149"/>
      <c r="D263" s="149"/>
      <c r="E263" s="149"/>
      <c r="F263" s="149"/>
      <c r="G263" s="149"/>
      <c r="H263" s="149"/>
      <c r="I263" s="149"/>
      <c r="J263" s="149"/>
    </row>
    <row r="264" spans="1:10" ht="39.299999999999997" customHeight="1">
      <c r="A264" s="149"/>
      <c r="B264" s="149"/>
      <c r="C264" s="149"/>
      <c r="D264" s="149"/>
      <c r="E264" s="149"/>
      <c r="F264" s="149"/>
      <c r="G264" s="149"/>
      <c r="H264" s="149"/>
      <c r="I264" s="149"/>
      <c r="J264" s="149"/>
    </row>
    <row r="265" spans="1:10" ht="39.299999999999997" customHeight="1">
      <c r="A265" s="149"/>
      <c r="B265" s="149"/>
      <c r="C265" s="149"/>
      <c r="D265" s="149"/>
      <c r="E265" s="149"/>
      <c r="F265" s="149"/>
      <c r="G265" s="149"/>
      <c r="H265" s="149"/>
      <c r="I265" s="149"/>
      <c r="J265" s="149"/>
    </row>
    <row r="266" spans="1:10" ht="39.299999999999997" customHeight="1">
      <c r="A266" s="149"/>
      <c r="B266" s="149"/>
      <c r="C266" s="149"/>
      <c r="D266" s="149"/>
      <c r="E266" s="149"/>
      <c r="F266" s="149"/>
      <c r="G266" s="149"/>
      <c r="H266" s="149"/>
      <c r="I266" s="149"/>
      <c r="J266" s="149"/>
    </row>
    <row r="267" spans="1:10" ht="39.299999999999997" customHeight="1">
      <c r="A267" s="149"/>
      <c r="B267" s="149"/>
      <c r="C267" s="149"/>
      <c r="D267" s="149"/>
      <c r="E267" s="149"/>
      <c r="F267" s="149"/>
      <c r="G267" s="149"/>
      <c r="H267" s="149"/>
      <c r="I267" s="149"/>
      <c r="J267" s="149"/>
    </row>
    <row r="268" spans="1:10" ht="39.299999999999997" customHeight="1">
      <c r="A268" s="149"/>
      <c r="B268" s="149"/>
      <c r="C268" s="149"/>
      <c r="D268" s="149"/>
      <c r="E268" s="149"/>
      <c r="F268" s="149"/>
      <c r="G268" s="149"/>
      <c r="H268" s="149"/>
      <c r="I268" s="149"/>
      <c r="J268" s="149"/>
    </row>
    <row r="269" spans="1:10" ht="39.299999999999997" customHeight="1">
      <c r="A269" s="149"/>
      <c r="B269" s="149"/>
      <c r="C269" s="149"/>
      <c r="D269" s="149"/>
      <c r="E269" s="149"/>
      <c r="F269" s="149"/>
      <c r="G269" s="149"/>
      <c r="H269" s="149"/>
      <c r="I269" s="149"/>
      <c r="J269" s="149"/>
    </row>
    <row r="270" spans="1:10" ht="39.299999999999997" customHeight="1">
      <c r="A270" s="149"/>
      <c r="B270" s="149"/>
      <c r="C270" s="149"/>
      <c r="D270" s="149"/>
      <c r="E270" s="149"/>
      <c r="F270" s="149"/>
      <c r="G270" s="149"/>
      <c r="H270" s="149"/>
      <c r="I270" s="149"/>
      <c r="J270" s="149"/>
    </row>
    <row r="271" spans="1:10" ht="39.299999999999997" customHeight="1">
      <c r="A271" s="149"/>
      <c r="B271" s="149"/>
      <c r="C271" s="149"/>
      <c r="D271" s="149"/>
      <c r="E271" s="149"/>
      <c r="F271" s="149"/>
      <c r="G271" s="149"/>
      <c r="H271" s="149"/>
      <c r="I271" s="149"/>
      <c r="J271" s="149"/>
    </row>
    <row r="272" spans="1:10" ht="39.299999999999997" customHeight="1">
      <c r="A272" s="149"/>
      <c r="B272" s="149"/>
      <c r="C272" s="149"/>
      <c r="D272" s="149"/>
      <c r="E272" s="149"/>
      <c r="F272" s="149"/>
      <c r="G272" s="149"/>
      <c r="H272" s="149"/>
      <c r="I272" s="149"/>
      <c r="J272" s="149"/>
    </row>
    <row r="273" spans="1:10" ht="39.299999999999997" customHeight="1">
      <c r="A273" s="149"/>
      <c r="B273" s="149"/>
      <c r="C273" s="149"/>
      <c r="D273" s="149"/>
      <c r="E273" s="149"/>
      <c r="F273" s="149"/>
      <c r="G273" s="149"/>
      <c r="H273" s="149"/>
      <c r="I273" s="149"/>
      <c r="J273" s="149"/>
    </row>
    <row r="274" spans="1:10" ht="39.299999999999997" customHeight="1">
      <c r="A274" s="149"/>
      <c r="B274" s="149"/>
      <c r="C274" s="149"/>
      <c r="D274" s="149"/>
      <c r="E274" s="149"/>
      <c r="F274" s="149"/>
      <c r="G274" s="149"/>
      <c r="H274" s="149"/>
      <c r="I274" s="149"/>
      <c r="J274" s="149"/>
    </row>
    <row r="275" spans="1:10" ht="39.299999999999997" customHeight="1">
      <c r="A275" s="149"/>
      <c r="B275" s="149"/>
      <c r="C275" s="149"/>
      <c r="D275" s="149"/>
      <c r="E275" s="149"/>
      <c r="F275" s="149"/>
      <c r="G275" s="149"/>
      <c r="H275" s="149"/>
      <c r="I275" s="149"/>
      <c r="J275" s="149"/>
    </row>
    <row r="276" spans="1:10" ht="39.299999999999997" customHeight="1">
      <c r="A276" s="149"/>
      <c r="B276" s="149"/>
      <c r="C276" s="149"/>
      <c r="D276" s="149"/>
      <c r="E276" s="149"/>
      <c r="F276" s="149"/>
      <c r="G276" s="149"/>
      <c r="H276" s="149"/>
      <c r="I276" s="149"/>
      <c r="J276" s="149"/>
    </row>
    <row r="277" spans="1:10" ht="39.299999999999997" customHeight="1">
      <c r="A277" s="149"/>
      <c r="B277" s="149"/>
      <c r="C277" s="149"/>
      <c r="D277" s="149"/>
      <c r="E277" s="149"/>
      <c r="F277" s="149"/>
      <c r="G277" s="149"/>
      <c r="H277" s="149"/>
      <c r="I277" s="149"/>
      <c r="J277" s="149"/>
    </row>
    <row r="278" spans="1:10" ht="54" customHeight="1">
      <c r="A278" s="149"/>
      <c r="B278" s="149"/>
      <c r="C278" s="149"/>
      <c r="D278" s="149"/>
      <c r="E278" s="149"/>
      <c r="F278" s="149"/>
      <c r="G278" s="149"/>
      <c r="H278" s="149"/>
      <c r="I278" s="149"/>
      <c r="J278" s="149"/>
    </row>
    <row r="279" spans="1:10" ht="39.299999999999997" customHeight="1">
      <c r="A279" s="149"/>
      <c r="B279" s="149"/>
      <c r="C279" s="149"/>
      <c r="D279" s="149"/>
      <c r="E279" s="149"/>
      <c r="F279" s="149"/>
      <c r="G279" s="149"/>
      <c r="H279" s="149"/>
      <c r="I279" s="149"/>
      <c r="J279" s="149"/>
    </row>
    <row r="280" spans="1:10" ht="39.299999999999997" customHeight="1">
      <c r="A280" s="149"/>
      <c r="B280" s="149"/>
      <c r="C280" s="149"/>
      <c r="D280" s="149"/>
      <c r="E280" s="149"/>
      <c r="F280" s="149"/>
      <c r="G280" s="149"/>
      <c r="H280" s="149"/>
      <c r="I280" s="149"/>
      <c r="J280" s="149"/>
    </row>
    <row r="281" spans="1:10" ht="39.299999999999997" customHeight="1">
      <c r="A281" s="149"/>
      <c r="B281" s="149"/>
      <c r="C281" s="149"/>
      <c r="D281" s="149"/>
      <c r="E281" s="149"/>
      <c r="F281" s="149"/>
      <c r="G281" s="149"/>
      <c r="H281" s="149"/>
      <c r="I281" s="149"/>
      <c r="J281" s="149"/>
    </row>
    <row r="282" spans="1:10" ht="39.299999999999997" customHeight="1">
      <c r="A282" s="149"/>
      <c r="B282" s="149"/>
      <c r="C282" s="149"/>
      <c r="D282" s="149"/>
      <c r="E282" s="149"/>
      <c r="F282" s="149"/>
      <c r="G282" s="149"/>
      <c r="H282" s="149"/>
      <c r="I282" s="149"/>
      <c r="J282" s="149"/>
    </row>
    <row r="283" spans="1:10" ht="39.299999999999997" customHeight="1">
      <c r="A283" s="149"/>
      <c r="B283" s="149"/>
      <c r="C283" s="149"/>
      <c r="D283" s="149"/>
      <c r="E283" s="149"/>
      <c r="F283" s="149"/>
      <c r="G283" s="149"/>
      <c r="H283" s="149"/>
      <c r="I283" s="149"/>
      <c r="J283" s="149"/>
    </row>
    <row r="284" spans="1:10" ht="39.299999999999997" customHeight="1">
      <c r="A284" s="149"/>
      <c r="B284" s="149"/>
      <c r="C284" s="149"/>
      <c r="D284" s="149"/>
      <c r="E284" s="149"/>
      <c r="F284" s="149"/>
      <c r="G284" s="149"/>
      <c r="H284" s="149"/>
      <c r="I284" s="149"/>
      <c r="J284" s="149"/>
    </row>
    <row r="285" spans="1:10" ht="39.299999999999997" customHeight="1">
      <c r="A285" s="149"/>
      <c r="B285" s="149"/>
      <c r="C285" s="149"/>
      <c r="D285" s="149"/>
      <c r="E285" s="149"/>
      <c r="F285" s="149"/>
      <c r="G285" s="149"/>
      <c r="H285" s="149"/>
      <c r="I285" s="149"/>
      <c r="J285" s="149"/>
    </row>
    <row r="286" spans="1:10" ht="39.299999999999997" customHeight="1">
      <c r="A286" s="149"/>
      <c r="B286" s="149"/>
      <c r="C286" s="149"/>
      <c r="D286" s="149"/>
      <c r="E286" s="149"/>
      <c r="F286" s="149"/>
      <c r="G286" s="149"/>
      <c r="H286" s="149"/>
      <c r="I286" s="149"/>
      <c r="J286" s="149"/>
    </row>
    <row r="287" spans="1:10" ht="39.299999999999997" customHeight="1">
      <c r="A287" s="149"/>
      <c r="B287" s="149"/>
      <c r="C287" s="149"/>
      <c r="D287" s="149"/>
      <c r="E287" s="149"/>
      <c r="F287" s="149"/>
      <c r="G287" s="149"/>
      <c r="H287" s="149"/>
      <c r="I287" s="149"/>
      <c r="J287" s="149"/>
    </row>
    <row r="288" spans="1:10" ht="39.299999999999997" customHeight="1">
      <c r="A288" s="149"/>
      <c r="B288" s="149"/>
      <c r="C288" s="149"/>
      <c r="D288" s="149"/>
      <c r="E288" s="149"/>
      <c r="F288" s="149"/>
      <c r="G288" s="149"/>
      <c r="H288" s="149"/>
      <c r="I288" s="149"/>
      <c r="J288" s="149"/>
    </row>
    <row r="289" spans="1:10" ht="39.299999999999997" customHeight="1">
      <c r="A289" s="149"/>
      <c r="B289" s="149"/>
      <c r="C289" s="149"/>
      <c r="D289" s="149"/>
      <c r="E289" s="149"/>
      <c r="F289" s="149"/>
      <c r="G289" s="149"/>
      <c r="H289" s="149"/>
      <c r="I289" s="149"/>
      <c r="J289" s="149"/>
    </row>
    <row r="290" spans="1:10" ht="39.299999999999997" customHeight="1">
      <c r="A290" s="149"/>
      <c r="B290" s="149"/>
      <c r="C290" s="149"/>
      <c r="D290" s="149"/>
      <c r="E290" s="149"/>
      <c r="F290" s="149"/>
      <c r="G290" s="149"/>
      <c r="H290" s="149"/>
      <c r="I290" s="149"/>
      <c r="J290" s="149"/>
    </row>
    <row r="291" spans="1:10" ht="39.299999999999997" customHeight="1">
      <c r="A291" s="149"/>
      <c r="B291" s="149"/>
      <c r="C291" s="149"/>
      <c r="D291" s="149"/>
      <c r="E291" s="149"/>
      <c r="F291" s="149"/>
      <c r="G291" s="149"/>
      <c r="H291" s="149"/>
      <c r="I291" s="149"/>
      <c r="J291" s="149"/>
    </row>
    <row r="292" spans="1:10" ht="39.299999999999997" customHeight="1">
      <c r="A292" s="149"/>
      <c r="B292" s="149"/>
      <c r="C292" s="149"/>
      <c r="D292" s="149"/>
      <c r="E292" s="149"/>
      <c r="F292" s="149"/>
      <c r="G292" s="149"/>
      <c r="H292" s="149"/>
      <c r="I292" s="149"/>
      <c r="J292" s="149"/>
    </row>
    <row r="293" spans="1:10" ht="39.299999999999997" customHeight="1">
      <c r="A293" s="149"/>
      <c r="B293" s="149"/>
      <c r="C293" s="149"/>
      <c r="D293" s="149"/>
      <c r="E293" s="149"/>
      <c r="F293" s="149"/>
      <c r="G293" s="149"/>
      <c r="H293" s="149"/>
      <c r="I293" s="149"/>
      <c r="J293" s="149"/>
    </row>
    <row r="294" spans="1:10" ht="60" customHeight="1">
      <c r="A294" s="149"/>
      <c r="B294" s="149"/>
      <c r="C294" s="149"/>
      <c r="D294" s="149"/>
      <c r="E294" s="149"/>
      <c r="F294" s="149"/>
      <c r="G294" s="149"/>
      <c r="H294" s="149"/>
      <c r="I294" s="149"/>
      <c r="J294" s="149"/>
    </row>
    <row r="295" spans="1:10" ht="39.299999999999997" customHeight="1">
      <c r="A295" s="149"/>
      <c r="B295" s="149"/>
      <c r="C295" s="149"/>
      <c r="D295" s="149"/>
      <c r="E295" s="149"/>
      <c r="F295" s="149"/>
      <c r="G295" s="149"/>
      <c r="H295" s="149"/>
      <c r="I295" s="149"/>
      <c r="J295" s="149"/>
    </row>
    <row r="296" spans="1:10" ht="39.299999999999997" customHeight="1">
      <c r="A296" s="149"/>
      <c r="B296" s="149"/>
      <c r="C296" s="149"/>
      <c r="D296" s="149"/>
      <c r="E296" s="149"/>
      <c r="F296" s="149"/>
      <c r="G296" s="149"/>
      <c r="H296" s="149"/>
      <c r="I296" s="149"/>
      <c r="J296" s="149"/>
    </row>
    <row r="297" spans="1:10" ht="39.299999999999997" customHeight="1">
      <c r="A297" s="149"/>
      <c r="B297" s="149"/>
      <c r="C297" s="149"/>
      <c r="D297" s="149"/>
      <c r="E297" s="149"/>
      <c r="F297" s="149"/>
      <c r="G297" s="149"/>
      <c r="H297" s="149"/>
      <c r="I297" s="149"/>
      <c r="J297" s="149"/>
    </row>
    <row r="298" spans="1:10" ht="39.299999999999997" customHeight="1">
      <c r="A298" s="149"/>
      <c r="B298" s="149"/>
      <c r="C298" s="149"/>
      <c r="D298" s="149"/>
      <c r="E298" s="149"/>
      <c r="F298" s="149"/>
      <c r="G298" s="149"/>
      <c r="H298" s="149"/>
      <c r="I298" s="149"/>
      <c r="J298" s="149"/>
    </row>
    <row r="299" spans="1:10" ht="39.299999999999997" customHeight="1">
      <c r="A299" s="149"/>
      <c r="B299" s="149"/>
      <c r="C299" s="149"/>
      <c r="D299" s="149"/>
      <c r="E299" s="149"/>
      <c r="F299" s="149"/>
      <c r="G299" s="149"/>
      <c r="H299" s="149"/>
      <c r="I299" s="149"/>
      <c r="J299" s="149"/>
    </row>
    <row r="300" spans="1:10" ht="39.299999999999997" customHeight="1">
      <c r="A300" s="149"/>
      <c r="B300" s="149"/>
      <c r="C300" s="149"/>
      <c r="D300" s="149"/>
      <c r="E300" s="149"/>
      <c r="F300" s="149"/>
      <c r="G300" s="149"/>
      <c r="H300" s="149"/>
      <c r="I300" s="149"/>
      <c r="J300" s="149"/>
    </row>
    <row r="301" spans="1:10" ht="39.299999999999997" customHeight="1">
      <c r="A301" s="149"/>
      <c r="B301" s="149"/>
      <c r="C301" s="149"/>
      <c r="D301" s="149"/>
      <c r="E301" s="149"/>
      <c r="F301" s="149"/>
      <c r="G301" s="149"/>
      <c r="H301" s="149"/>
      <c r="I301" s="149"/>
      <c r="J301" s="149"/>
    </row>
    <row r="302" spans="1:10" ht="39.299999999999997" customHeight="1">
      <c r="A302" s="149"/>
      <c r="B302" s="149"/>
      <c r="C302" s="149"/>
      <c r="D302" s="149"/>
      <c r="E302" s="149"/>
      <c r="F302" s="149"/>
      <c r="G302" s="149"/>
      <c r="H302" s="149"/>
      <c r="I302" s="149"/>
      <c r="J302" s="149"/>
    </row>
    <row r="303" spans="1:10" ht="39.299999999999997" customHeight="1">
      <c r="A303" s="149"/>
      <c r="B303" s="149"/>
      <c r="C303" s="149"/>
      <c r="D303" s="149"/>
      <c r="E303" s="149"/>
      <c r="F303" s="149"/>
      <c r="G303" s="149"/>
      <c r="H303" s="149"/>
      <c r="I303" s="149"/>
      <c r="J303" s="149"/>
    </row>
    <row r="304" spans="1:10" ht="39.299999999999997" customHeight="1">
      <c r="A304" s="149"/>
      <c r="B304" s="149"/>
      <c r="C304" s="149"/>
      <c r="D304" s="149"/>
      <c r="E304" s="149"/>
      <c r="F304" s="149"/>
      <c r="G304" s="149"/>
      <c r="H304" s="149"/>
      <c r="I304" s="149"/>
      <c r="J304" s="149"/>
    </row>
    <row r="305" spans="1:10" ht="39.299999999999997" customHeight="1">
      <c r="A305" s="149"/>
      <c r="B305" s="149"/>
      <c r="C305" s="149"/>
      <c r="D305" s="149"/>
      <c r="E305" s="149"/>
      <c r="F305" s="149"/>
      <c r="G305" s="149"/>
      <c r="H305" s="149"/>
      <c r="I305" s="149"/>
      <c r="J305" s="149"/>
    </row>
    <row r="306" spans="1:10" ht="39.299999999999997" customHeight="1">
      <c r="A306" s="149"/>
      <c r="B306" s="149"/>
      <c r="C306" s="149"/>
      <c r="D306" s="149"/>
      <c r="E306" s="149"/>
      <c r="F306" s="149"/>
      <c r="G306" s="149"/>
      <c r="H306" s="149"/>
      <c r="I306" s="149"/>
      <c r="J306" s="149"/>
    </row>
    <row r="307" spans="1:10" ht="39.299999999999997" customHeight="1">
      <c r="A307" s="149"/>
      <c r="B307" s="149"/>
      <c r="C307" s="149"/>
      <c r="D307" s="149"/>
      <c r="E307" s="149"/>
      <c r="F307" s="149"/>
      <c r="G307" s="149"/>
      <c r="H307" s="149"/>
      <c r="I307" s="149"/>
      <c r="J307" s="149"/>
    </row>
    <row r="308" spans="1:10" ht="39.299999999999997" customHeight="1">
      <c r="A308" s="149"/>
      <c r="B308" s="149"/>
      <c r="C308" s="149"/>
      <c r="D308" s="149"/>
      <c r="E308" s="149"/>
      <c r="F308" s="149"/>
      <c r="G308" s="149"/>
      <c r="H308" s="149"/>
      <c r="I308" s="149"/>
      <c r="J308" s="149"/>
    </row>
    <row r="309" spans="1:10" ht="39.299999999999997" customHeight="1">
      <c r="A309" s="149"/>
      <c r="B309" s="149"/>
      <c r="C309" s="149"/>
      <c r="D309" s="149"/>
      <c r="E309" s="149"/>
      <c r="F309" s="149"/>
      <c r="G309" s="149"/>
      <c r="H309" s="149"/>
      <c r="I309" s="149"/>
      <c r="J309" s="149"/>
    </row>
    <row r="310" spans="1:10" ht="39.299999999999997" customHeight="1">
      <c r="A310" s="149"/>
      <c r="B310" s="149"/>
      <c r="C310" s="149"/>
      <c r="D310" s="149"/>
      <c r="E310" s="149"/>
      <c r="F310" s="149"/>
      <c r="G310" s="149"/>
      <c r="H310" s="149"/>
      <c r="I310" s="149"/>
      <c r="J310" s="149"/>
    </row>
    <row r="311" spans="1:10" ht="39.299999999999997" customHeight="1">
      <c r="A311" s="149"/>
      <c r="B311" s="149"/>
      <c r="C311" s="149"/>
      <c r="D311" s="149"/>
      <c r="E311" s="149"/>
      <c r="F311" s="149"/>
      <c r="G311" s="149"/>
      <c r="H311" s="149"/>
      <c r="I311" s="149"/>
      <c r="J311" s="149"/>
    </row>
    <row r="312" spans="1:10" ht="39.299999999999997" customHeight="1">
      <c r="A312" s="149"/>
      <c r="B312" s="149"/>
      <c r="C312" s="149"/>
      <c r="D312" s="149"/>
      <c r="E312" s="149"/>
      <c r="F312" s="149"/>
      <c r="G312" s="149"/>
      <c r="H312" s="149"/>
      <c r="I312" s="149"/>
      <c r="J312" s="149"/>
    </row>
    <row r="313" spans="1:10" ht="39.299999999999997" customHeight="1">
      <c r="A313" s="149"/>
      <c r="B313" s="149"/>
      <c r="C313" s="149"/>
      <c r="D313" s="149"/>
      <c r="E313" s="149"/>
      <c r="F313" s="149"/>
      <c r="G313" s="149"/>
      <c r="H313" s="149"/>
      <c r="I313" s="149"/>
      <c r="J313" s="149"/>
    </row>
    <row r="314" spans="1:10" ht="39.299999999999997" customHeight="1">
      <c r="A314" s="149"/>
      <c r="B314" s="149"/>
      <c r="C314" s="149"/>
      <c r="D314" s="149"/>
      <c r="E314" s="149"/>
      <c r="F314" s="149"/>
      <c r="G314" s="149"/>
      <c r="H314" s="149"/>
      <c r="I314" s="149"/>
      <c r="J314" s="149"/>
    </row>
    <row r="315" spans="1:10" ht="39.299999999999997" customHeight="1">
      <c r="A315" s="149"/>
      <c r="B315" s="149"/>
      <c r="C315" s="149"/>
      <c r="D315" s="149"/>
      <c r="E315" s="149"/>
      <c r="F315" s="149"/>
      <c r="G315" s="149"/>
      <c r="H315" s="149"/>
      <c r="I315" s="149"/>
      <c r="J315" s="149"/>
    </row>
    <row r="316" spans="1:10" ht="39.299999999999997" customHeight="1">
      <c r="A316" s="149"/>
      <c r="B316" s="149"/>
      <c r="C316" s="149"/>
      <c r="D316" s="149"/>
      <c r="E316" s="149"/>
      <c r="F316" s="149"/>
      <c r="G316" s="149"/>
      <c r="H316" s="149"/>
      <c r="I316" s="149"/>
      <c r="J316" s="149"/>
    </row>
    <row r="317" spans="1:10" ht="39.299999999999997" customHeight="1">
      <c r="A317" s="149"/>
      <c r="B317" s="149"/>
      <c r="C317" s="149"/>
      <c r="D317" s="149"/>
      <c r="E317" s="149"/>
      <c r="F317" s="149"/>
      <c r="G317" s="149"/>
      <c r="H317" s="149"/>
      <c r="I317" s="149"/>
      <c r="J317" s="149"/>
    </row>
    <row r="318" spans="1:10" ht="39.299999999999997" customHeight="1">
      <c r="A318" s="149"/>
      <c r="B318" s="149"/>
      <c r="C318" s="149"/>
      <c r="D318" s="149"/>
      <c r="E318" s="149"/>
      <c r="F318" s="149"/>
      <c r="G318" s="149"/>
      <c r="H318" s="149"/>
      <c r="I318" s="149"/>
      <c r="J318" s="149"/>
    </row>
    <row r="319" spans="1:10" ht="39.299999999999997" customHeight="1">
      <c r="A319" s="149"/>
      <c r="B319" s="149"/>
      <c r="C319" s="149"/>
      <c r="D319" s="149"/>
      <c r="E319" s="149"/>
      <c r="F319" s="149"/>
      <c r="G319" s="149"/>
      <c r="H319" s="149"/>
      <c r="I319" s="149"/>
      <c r="J319" s="149"/>
    </row>
    <row r="320" spans="1:10" ht="39.299999999999997" customHeight="1">
      <c r="A320" s="149"/>
      <c r="B320" s="149"/>
      <c r="C320" s="149"/>
      <c r="D320" s="149"/>
      <c r="E320" s="149"/>
      <c r="F320" s="149"/>
      <c r="G320" s="149"/>
      <c r="H320" s="149"/>
      <c r="I320" s="149"/>
      <c r="J320" s="149"/>
    </row>
    <row r="321" spans="1:10" ht="39.299999999999997" customHeight="1">
      <c r="A321" s="149"/>
      <c r="B321" s="149"/>
      <c r="C321" s="149"/>
      <c r="D321" s="149"/>
      <c r="E321" s="149"/>
      <c r="F321" s="149"/>
      <c r="G321" s="149"/>
      <c r="H321" s="149"/>
      <c r="I321" s="149"/>
      <c r="J321" s="149"/>
    </row>
    <row r="322" spans="1:10" ht="39.299999999999997" customHeight="1">
      <c r="A322" s="149"/>
      <c r="B322" s="149"/>
      <c r="C322" s="149"/>
      <c r="D322" s="149"/>
      <c r="E322" s="149"/>
      <c r="F322" s="149"/>
      <c r="G322" s="149"/>
      <c r="H322" s="149"/>
      <c r="I322" s="149"/>
      <c r="J322" s="149"/>
    </row>
    <row r="323" spans="1:10" ht="39.299999999999997" customHeight="1">
      <c r="A323" s="149"/>
      <c r="B323" s="149"/>
      <c r="C323" s="149"/>
      <c r="D323" s="149"/>
      <c r="E323" s="149"/>
      <c r="F323" s="149"/>
      <c r="G323" s="149"/>
      <c r="H323" s="149"/>
      <c r="I323" s="149"/>
      <c r="J323" s="149"/>
    </row>
    <row r="324" spans="1:10" ht="39.299999999999997" customHeight="1">
      <c r="A324" s="156"/>
      <c r="B324" s="156"/>
      <c r="C324" s="156"/>
      <c r="D324" s="156"/>
      <c r="E324" s="156"/>
      <c r="F324" s="156"/>
      <c r="G324" s="156"/>
      <c r="H324" s="156"/>
      <c r="I324" s="156"/>
      <c r="J324" s="156"/>
    </row>
    <row r="325" spans="1:10" ht="39.299999999999997" customHeight="1">
      <c r="A325" s="156"/>
      <c r="B325" s="156"/>
      <c r="C325" s="156"/>
      <c r="D325" s="156"/>
      <c r="E325" s="156"/>
      <c r="F325" s="156"/>
      <c r="G325" s="156"/>
      <c r="H325" s="156"/>
      <c r="I325" s="156"/>
      <c r="J325" s="156"/>
    </row>
    <row r="326" spans="1:10" ht="39.299999999999997" customHeight="1">
      <c r="A326" s="156"/>
      <c r="B326" s="156"/>
      <c r="C326" s="156"/>
      <c r="D326" s="156"/>
      <c r="E326" s="156"/>
      <c r="F326" s="156"/>
      <c r="G326" s="156"/>
      <c r="H326" s="156"/>
      <c r="I326" s="156"/>
      <c r="J326" s="156"/>
    </row>
    <row r="327" spans="1:10" ht="39.299999999999997" customHeight="1">
      <c r="A327" s="156"/>
      <c r="B327" s="156"/>
      <c r="C327" s="156"/>
      <c r="D327" s="156"/>
      <c r="E327" s="156"/>
      <c r="F327" s="156"/>
      <c r="G327" s="156"/>
      <c r="H327" s="156"/>
      <c r="I327" s="156"/>
      <c r="J327" s="156"/>
    </row>
    <row r="328" spans="1:10" ht="39.299999999999997" customHeight="1">
      <c r="A328" s="156"/>
      <c r="B328" s="156"/>
      <c r="C328" s="156"/>
      <c r="D328" s="156"/>
      <c r="E328" s="156"/>
      <c r="F328" s="156"/>
      <c r="G328" s="156"/>
      <c r="H328" s="156"/>
      <c r="I328" s="156"/>
      <c r="J328" s="156"/>
    </row>
    <row r="329" spans="1:10" ht="39.299999999999997" customHeight="1">
      <c r="A329" s="156"/>
      <c r="B329" s="156"/>
      <c r="C329" s="156"/>
      <c r="D329" s="156"/>
      <c r="E329" s="156"/>
      <c r="F329" s="156"/>
      <c r="G329" s="156"/>
      <c r="H329" s="156"/>
      <c r="I329" s="156"/>
      <c r="J329" s="156"/>
    </row>
    <row r="330" spans="1:10" ht="39.299999999999997" customHeight="1">
      <c r="A330" s="156"/>
      <c r="B330" s="156"/>
      <c r="C330" s="156"/>
      <c r="D330" s="156"/>
      <c r="E330" s="156"/>
      <c r="F330" s="156"/>
      <c r="G330" s="156"/>
      <c r="H330" s="156"/>
      <c r="I330" s="156"/>
      <c r="J330" s="156"/>
    </row>
    <row r="331" spans="1:10" ht="39.299999999999997" customHeight="1">
      <c r="A331" s="156"/>
      <c r="B331" s="156"/>
      <c r="C331" s="156"/>
      <c r="D331" s="156"/>
      <c r="E331" s="156"/>
      <c r="F331" s="156"/>
      <c r="G331" s="156"/>
      <c r="H331" s="156"/>
      <c r="I331" s="156"/>
      <c r="J331" s="156"/>
    </row>
    <row r="332" spans="1:10" ht="39.299999999999997" customHeight="1">
      <c r="A332" s="156"/>
      <c r="B332" s="156"/>
      <c r="C332" s="156"/>
      <c r="D332" s="156"/>
      <c r="E332" s="156"/>
      <c r="F332" s="156"/>
      <c r="G332" s="156"/>
      <c r="H332" s="156"/>
      <c r="I332" s="156"/>
      <c r="J332" s="156"/>
    </row>
    <row r="333" spans="1:10" ht="39.299999999999997" customHeight="1">
      <c r="A333" s="156"/>
      <c r="B333" s="156"/>
      <c r="C333" s="156"/>
      <c r="D333" s="156"/>
      <c r="E333" s="156"/>
      <c r="F333" s="156"/>
      <c r="G333" s="156"/>
      <c r="H333" s="156"/>
      <c r="I333" s="156"/>
      <c r="J333" s="156"/>
    </row>
    <row r="334" spans="1:10" ht="39.299999999999997" customHeight="1">
      <c r="A334" s="156"/>
      <c r="B334" s="156"/>
      <c r="C334" s="156"/>
      <c r="D334" s="156"/>
      <c r="E334" s="156"/>
      <c r="F334" s="156"/>
      <c r="G334" s="156"/>
      <c r="H334" s="156"/>
      <c r="I334" s="156"/>
      <c r="J334" s="156"/>
    </row>
    <row r="335" spans="1:10" ht="39.299999999999997" customHeight="1">
      <c r="A335" s="156"/>
      <c r="B335" s="156"/>
      <c r="C335" s="156"/>
      <c r="D335" s="156"/>
      <c r="E335" s="156"/>
      <c r="F335" s="156"/>
      <c r="G335" s="156"/>
      <c r="H335" s="156"/>
      <c r="I335" s="156"/>
      <c r="J335" s="156"/>
    </row>
    <row r="336" spans="1:10" ht="39.299999999999997" customHeight="1">
      <c r="A336" s="156"/>
      <c r="B336" s="156"/>
      <c r="C336" s="156"/>
      <c r="D336" s="156"/>
      <c r="E336" s="156"/>
      <c r="F336" s="156"/>
      <c r="G336" s="156"/>
      <c r="H336" s="156"/>
      <c r="I336" s="156"/>
      <c r="J336" s="156"/>
    </row>
    <row r="337" spans="1:10" ht="39.299999999999997" customHeight="1">
      <c r="A337" s="156"/>
      <c r="B337" s="156"/>
      <c r="C337" s="156"/>
      <c r="D337" s="156"/>
      <c r="E337" s="156"/>
      <c r="F337" s="156"/>
      <c r="G337" s="156"/>
      <c r="H337" s="156"/>
      <c r="I337" s="156"/>
      <c r="J337" s="156"/>
    </row>
    <row r="338" spans="1:10" ht="39.299999999999997" customHeight="1">
      <c r="A338" s="156"/>
      <c r="B338" s="156"/>
      <c r="C338" s="156"/>
      <c r="D338" s="156"/>
      <c r="E338" s="156"/>
      <c r="F338" s="156"/>
      <c r="G338" s="156"/>
      <c r="H338" s="156"/>
      <c r="I338" s="156"/>
      <c r="J338" s="156"/>
    </row>
    <row r="339" spans="1:10" ht="39.299999999999997" customHeight="1">
      <c r="A339" s="156"/>
      <c r="B339" s="156"/>
      <c r="C339" s="156"/>
      <c r="D339" s="156"/>
      <c r="E339" s="156"/>
      <c r="F339" s="156"/>
      <c r="G339" s="156"/>
      <c r="H339" s="156"/>
      <c r="I339" s="156"/>
      <c r="J339" s="156"/>
    </row>
    <row r="340" spans="1:10" ht="39.299999999999997" customHeight="1">
      <c r="A340" s="156"/>
      <c r="B340" s="156"/>
      <c r="C340" s="156"/>
      <c r="D340" s="156"/>
      <c r="E340" s="156"/>
      <c r="F340" s="156"/>
      <c r="G340" s="156"/>
      <c r="H340" s="156"/>
      <c r="I340" s="156"/>
      <c r="J340" s="156"/>
    </row>
    <row r="341" spans="1:10" ht="39.299999999999997" customHeight="1">
      <c r="A341" s="156"/>
      <c r="B341" s="156"/>
      <c r="C341" s="156"/>
      <c r="D341" s="156"/>
      <c r="E341" s="156"/>
      <c r="F341" s="156"/>
      <c r="G341" s="156"/>
      <c r="H341" s="156"/>
      <c r="I341" s="156"/>
      <c r="J341" s="156"/>
    </row>
    <row r="342" spans="1:10" ht="39.299999999999997" customHeight="1">
      <c r="A342" s="156"/>
      <c r="B342" s="156"/>
      <c r="C342" s="156"/>
      <c r="D342" s="156"/>
      <c r="E342" s="156"/>
      <c r="F342" s="156"/>
      <c r="G342" s="156"/>
      <c r="H342" s="156"/>
      <c r="I342" s="156"/>
      <c r="J342" s="156"/>
    </row>
    <row r="343" spans="1:10" ht="39.299999999999997" customHeight="1">
      <c r="A343" s="156"/>
      <c r="B343" s="156"/>
      <c r="C343" s="156"/>
      <c r="D343" s="156"/>
      <c r="E343" s="156"/>
      <c r="F343" s="156"/>
      <c r="G343" s="156"/>
      <c r="H343" s="156"/>
      <c r="I343" s="156"/>
      <c r="J343" s="156"/>
    </row>
    <row r="344" spans="1:10" ht="39.299999999999997" customHeight="1">
      <c r="A344" s="156"/>
      <c r="B344" s="156"/>
      <c r="C344" s="156"/>
      <c r="D344" s="156"/>
      <c r="E344" s="156"/>
      <c r="F344" s="156"/>
      <c r="G344" s="156"/>
      <c r="H344" s="156"/>
      <c r="I344" s="156"/>
      <c r="J344" s="156"/>
    </row>
    <row r="345" spans="1:10" ht="39.299999999999997" customHeight="1">
      <c r="A345" s="156"/>
      <c r="B345" s="156"/>
      <c r="C345" s="156"/>
      <c r="D345" s="156"/>
      <c r="E345" s="156"/>
      <c r="F345" s="156"/>
      <c r="G345" s="156"/>
      <c r="H345" s="156"/>
      <c r="I345" s="156"/>
      <c r="J345" s="156"/>
    </row>
    <row r="346" spans="1:10" ht="39.299999999999997" customHeight="1">
      <c r="A346" s="156"/>
      <c r="B346" s="156"/>
      <c r="C346" s="156"/>
      <c r="D346" s="156"/>
      <c r="E346" s="156"/>
      <c r="F346" s="156"/>
      <c r="G346" s="156"/>
      <c r="H346" s="156"/>
      <c r="I346" s="156"/>
      <c r="J346" s="156"/>
    </row>
    <row r="347" spans="1:10" ht="39.299999999999997" customHeight="1">
      <c r="A347" s="156"/>
      <c r="B347" s="156"/>
      <c r="C347" s="156"/>
      <c r="D347" s="156"/>
      <c r="E347" s="156"/>
      <c r="F347" s="156"/>
      <c r="G347" s="156"/>
      <c r="H347" s="156"/>
      <c r="I347" s="156"/>
      <c r="J347" s="156"/>
    </row>
    <row r="348" spans="1:10" ht="39.299999999999997" customHeight="1">
      <c r="A348" s="156"/>
      <c r="B348" s="156"/>
      <c r="C348" s="156"/>
      <c r="D348" s="156"/>
      <c r="E348" s="156"/>
      <c r="F348" s="156"/>
      <c r="G348" s="156"/>
      <c r="H348" s="156"/>
      <c r="I348" s="156"/>
      <c r="J348" s="156"/>
    </row>
    <row r="349" spans="1:10" ht="39.299999999999997" customHeight="1">
      <c r="A349" s="156"/>
      <c r="B349" s="156"/>
      <c r="C349" s="156"/>
      <c r="D349" s="156"/>
      <c r="E349" s="156"/>
      <c r="F349" s="156"/>
      <c r="G349" s="156"/>
      <c r="H349" s="156"/>
      <c r="I349" s="156"/>
      <c r="J349" s="156"/>
    </row>
    <row r="350" spans="1:10" ht="39.299999999999997" customHeight="1">
      <c r="A350" s="156"/>
      <c r="B350" s="156"/>
      <c r="C350" s="156"/>
      <c r="D350" s="156"/>
      <c r="E350" s="156"/>
      <c r="F350" s="156"/>
      <c r="G350" s="156"/>
      <c r="H350" s="156"/>
      <c r="I350" s="156"/>
      <c r="J350" s="156"/>
    </row>
    <row r="351" spans="1:10" ht="39.299999999999997" customHeight="1">
      <c r="A351" s="156"/>
      <c r="B351" s="156"/>
      <c r="C351" s="156"/>
      <c r="D351" s="156"/>
      <c r="E351" s="156"/>
      <c r="F351" s="156"/>
      <c r="G351" s="156"/>
      <c r="H351" s="156"/>
      <c r="I351" s="156"/>
      <c r="J351" s="156"/>
    </row>
    <row r="352" spans="1:10" ht="39.299999999999997" customHeight="1">
      <c r="A352" s="156"/>
      <c r="B352" s="156"/>
      <c r="C352" s="156"/>
      <c r="D352" s="156"/>
      <c r="E352" s="156"/>
      <c r="F352" s="156"/>
      <c r="G352" s="156"/>
      <c r="H352" s="156"/>
      <c r="I352" s="156"/>
      <c r="J352" s="156"/>
    </row>
    <row r="353" spans="1:10" ht="39.299999999999997" customHeight="1">
      <c r="A353" s="156"/>
      <c r="B353" s="156"/>
      <c r="C353" s="156"/>
      <c r="D353" s="156"/>
      <c r="E353" s="156"/>
      <c r="F353" s="156"/>
      <c r="G353" s="156"/>
      <c r="H353" s="156"/>
      <c r="I353" s="156"/>
      <c r="J353" s="156"/>
    </row>
    <row r="354" spans="1:10" ht="39.299999999999997" customHeight="1">
      <c r="A354" s="156"/>
      <c r="B354" s="156"/>
      <c r="C354" s="156"/>
      <c r="D354" s="156"/>
      <c r="E354" s="156"/>
      <c r="F354" s="156"/>
      <c r="G354" s="156"/>
      <c r="H354" s="156"/>
      <c r="I354" s="156"/>
      <c r="J354" s="156"/>
    </row>
    <row r="355" spans="1:10" ht="39.299999999999997" customHeight="1">
      <c r="A355" s="156"/>
      <c r="B355" s="156"/>
      <c r="C355" s="156"/>
      <c r="D355" s="156"/>
      <c r="E355" s="156"/>
      <c r="F355" s="156"/>
      <c r="G355" s="156"/>
      <c r="H355" s="156"/>
      <c r="I355" s="156"/>
      <c r="J355" s="156"/>
    </row>
    <row r="356" spans="1:10" ht="39.299999999999997" customHeight="1">
      <c r="A356" s="156"/>
      <c r="B356" s="156"/>
      <c r="C356" s="156"/>
      <c r="D356" s="156"/>
      <c r="E356" s="156"/>
      <c r="F356" s="156"/>
      <c r="G356" s="156"/>
      <c r="H356" s="156"/>
      <c r="I356" s="156"/>
      <c r="J356" s="156"/>
    </row>
    <row r="357" spans="1:10" ht="39.299999999999997" customHeight="1">
      <c r="A357" s="156"/>
      <c r="B357" s="156"/>
      <c r="C357" s="156"/>
      <c r="D357" s="156"/>
      <c r="E357" s="156"/>
      <c r="F357" s="156"/>
      <c r="G357" s="156"/>
      <c r="H357" s="156"/>
      <c r="I357" s="156"/>
      <c r="J357" s="156"/>
    </row>
    <row r="358" spans="1:10" ht="39.299999999999997" customHeight="1">
      <c r="A358" s="156"/>
      <c r="B358" s="156"/>
      <c r="C358" s="156"/>
      <c r="D358" s="156"/>
      <c r="E358" s="156"/>
      <c r="F358" s="156"/>
      <c r="G358" s="156"/>
      <c r="H358" s="156"/>
      <c r="I358" s="156"/>
      <c r="J358" s="156"/>
    </row>
    <row r="359" spans="1:10" ht="39.299999999999997" customHeight="1">
      <c r="A359" s="156"/>
      <c r="B359" s="156"/>
      <c r="C359" s="156"/>
      <c r="D359" s="156"/>
      <c r="E359" s="156"/>
      <c r="F359" s="156"/>
      <c r="G359" s="156"/>
      <c r="H359" s="156"/>
      <c r="I359" s="156"/>
      <c r="J359" s="156"/>
    </row>
    <row r="360" spans="1:10" ht="39.299999999999997" customHeight="1">
      <c r="A360" s="156"/>
      <c r="B360" s="156"/>
      <c r="C360" s="156"/>
      <c r="D360" s="156"/>
      <c r="E360" s="156"/>
      <c r="F360" s="156"/>
      <c r="G360" s="156"/>
      <c r="H360" s="156"/>
      <c r="I360" s="156"/>
      <c r="J360" s="156"/>
    </row>
    <row r="361" spans="1:10" ht="39.299999999999997" customHeight="1">
      <c r="A361" s="156"/>
      <c r="B361" s="156"/>
      <c r="C361" s="156"/>
      <c r="D361" s="156"/>
      <c r="E361" s="156"/>
      <c r="F361" s="156"/>
      <c r="G361" s="156"/>
      <c r="H361" s="156"/>
      <c r="I361" s="156"/>
      <c r="J361" s="156"/>
    </row>
    <row r="362" spans="1:10" ht="39.299999999999997" customHeight="1">
      <c r="A362" s="156"/>
      <c r="B362" s="156"/>
      <c r="C362" s="156"/>
      <c r="D362" s="156"/>
      <c r="E362" s="156"/>
      <c r="F362" s="156"/>
      <c r="G362" s="156"/>
      <c r="H362" s="156"/>
      <c r="I362" s="156"/>
      <c r="J362" s="156"/>
    </row>
    <row r="363" spans="1:10" ht="39.299999999999997" customHeight="1">
      <c r="A363" s="156"/>
      <c r="B363" s="156"/>
      <c r="C363" s="156"/>
      <c r="D363" s="156"/>
      <c r="E363" s="156"/>
      <c r="F363" s="156"/>
      <c r="G363" s="156"/>
      <c r="H363" s="156"/>
      <c r="I363" s="156"/>
      <c r="J363" s="156"/>
    </row>
    <row r="364" spans="1:10" ht="39.299999999999997" customHeight="1">
      <c r="A364" s="156"/>
      <c r="B364" s="156"/>
      <c r="C364" s="156"/>
      <c r="D364" s="156"/>
      <c r="E364" s="156"/>
      <c r="F364" s="156"/>
      <c r="G364" s="156"/>
      <c r="H364" s="156"/>
      <c r="I364" s="156"/>
      <c r="J364" s="156"/>
    </row>
    <row r="365" spans="1:10" ht="39.299999999999997" customHeight="1">
      <c r="A365" s="156"/>
      <c r="B365" s="156"/>
      <c r="C365" s="156"/>
      <c r="D365" s="156"/>
      <c r="E365" s="156"/>
      <c r="F365" s="156"/>
      <c r="G365" s="156"/>
      <c r="H365" s="156"/>
      <c r="I365" s="156"/>
      <c r="J365" s="156"/>
    </row>
    <row r="366" spans="1:10" ht="39.299999999999997" customHeight="1">
      <c r="A366" s="156"/>
      <c r="B366" s="156"/>
      <c r="C366" s="156"/>
      <c r="D366" s="156"/>
      <c r="E366" s="156"/>
      <c r="F366" s="156"/>
      <c r="G366" s="156"/>
      <c r="H366" s="156"/>
      <c r="I366" s="156"/>
      <c r="J366" s="156"/>
    </row>
    <row r="367" spans="1:10" ht="39.299999999999997" customHeight="1">
      <c r="A367" s="156"/>
      <c r="B367" s="156"/>
      <c r="C367" s="156"/>
      <c r="D367" s="156"/>
      <c r="E367" s="156"/>
      <c r="F367" s="156"/>
      <c r="G367" s="156"/>
      <c r="H367" s="156"/>
      <c r="I367" s="156"/>
      <c r="J367" s="156"/>
    </row>
    <row r="368" spans="1:10" ht="39.299999999999997" customHeight="1">
      <c r="A368" s="156"/>
      <c r="B368" s="156"/>
      <c r="C368" s="156"/>
      <c r="D368" s="156"/>
      <c r="E368" s="156"/>
      <c r="F368" s="156"/>
      <c r="G368" s="156"/>
      <c r="H368" s="156"/>
      <c r="I368" s="156"/>
      <c r="J368" s="156"/>
    </row>
    <row r="369" spans="1:10" ht="39.299999999999997" customHeight="1">
      <c r="A369" s="156"/>
      <c r="B369" s="156"/>
      <c r="C369" s="156"/>
      <c r="D369" s="156"/>
      <c r="E369" s="156"/>
      <c r="F369" s="156"/>
      <c r="G369" s="156"/>
      <c r="H369" s="156"/>
      <c r="I369" s="156"/>
      <c r="J369" s="156"/>
    </row>
    <row r="370" spans="1:10" ht="39.299999999999997" customHeight="1">
      <c r="A370" s="156"/>
      <c r="B370" s="156"/>
      <c r="C370" s="156"/>
      <c r="D370" s="156"/>
      <c r="E370" s="156"/>
      <c r="F370" s="156"/>
      <c r="G370" s="156"/>
      <c r="H370" s="156"/>
      <c r="I370" s="156"/>
      <c r="J370" s="156"/>
    </row>
    <row r="371" spans="1:10" ht="39.299999999999997" customHeight="1">
      <c r="A371" s="156"/>
      <c r="B371" s="156"/>
      <c r="C371" s="156"/>
      <c r="D371" s="156"/>
      <c r="E371" s="156"/>
      <c r="F371" s="156"/>
      <c r="G371" s="156"/>
      <c r="H371" s="156"/>
      <c r="I371" s="156"/>
      <c r="J371" s="156"/>
    </row>
    <row r="372" spans="1:10" ht="39.299999999999997" customHeight="1">
      <c r="A372" s="156"/>
      <c r="B372" s="156"/>
      <c r="C372" s="156"/>
      <c r="D372" s="156"/>
      <c r="E372" s="156"/>
      <c r="F372" s="156"/>
      <c r="G372" s="156"/>
      <c r="H372" s="156"/>
      <c r="I372" s="156"/>
      <c r="J372" s="156"/>
    </row>
    <row r="373" spans="1:10" ht="39.299999999999997" customHeight="1">
      <c r="A373" s="156"/>
      <c r="B373" s="156"/>
      <c r="C373" s="156"/>
      <c r="D373" s="156"/>
      <c r="E373" s="156"/>
      <c r="F373" s="156"/>
      <c r="G373" s="156"/>
      <c r="H373" s="156"/>
      <c r="I373" s="156"/>
      <c r="J373" s="156"/>
    </row>
    <row r="374" spans="1:10" ht="39.299999999999997" customHeight="1">
      <c r="A374" s="156"/>
      <c r="B374" s="156"/>
      <c r="C374" s="156"/>
      <c r="D374" s="156"/>
      <c r="E374" s="156"/>
      <c r="F374" s="156"/>
      <c r="G374" s="156"/>
      <c r="H374" s="156"/>
      <c r="I374" s="156"/>
      <c r="J374" s="156"/>
    </row>
    <row r="375" spans="1:10" ht="39.299999999999997" customHeight="1">
      <c r="A375" s="156"/>
      <c r="B375" s="156"/>
      <c r="C375" s="156"/>
      <c r="D375" s="156"/>
      <c r="E375" s="156"/>
      <c r="F375" s="156"/>
      <c r="G375" s="156"/>
      <c r="H375" s="156"/>
      <c r="I375" s="156"/>
      <c r="J375" s="156"/>
    </row>
    <row r="376" spans="1:10" ht="39.299999999999997" customHeight="1">
      <c r="A376" s="156"/>
      <c r="B376" s="156"/>
      <c r="C376" s="156"/>
      <c r="D376" s="156"/>
      <c r="E376" s="156"/>
      <c r="F376" s="156"/>
      <c r="G376" s="156"/>
      <c r="H376" s="156"/>
      <c r="I376" s="156"/>
      <c r="J376" s="156"/>
    </row>
    <row r="377" spans="1:10" ht="39.299999999999997" customHeight="1">
      <c r="A377" s="156"/>
      <c r="B377" s="156"/>
      <c r="C377" s="156"/>
      <c r="D377" s="156"/>
      <c r="E377" s="156"/>
      <c r="F377" s="156"/>
      <c r="G377" s="156"/>
      <c r="H377" s="156"/>
      <c r="I377" s="156"/>
      <c r="J377" s="156"/>
    </row>
    <row r="378" spans="1:10" ht="39.299999999999997" customHeight="1">
      <c r="A378" s="156"/>
      <c r="B378" s="156"/>
      <c r="C378" s="156"/>
      <c r="D378" s="156"/>
      <c r="E378" s="156"/>
      <c r="F378" s="156"/>
      <c r="G378" s="156"/>
      <c r="H378" s="156"/>
      <c r="I378" s="156"/>
      <c r="J378" s="156"/>
    </row>
    <row r="379" spans="1:10" ht="39.299999999999997" customHeight="1">
      <c r="A379" s="156"/>
      <c r="B379" s="156"/>
      <c r="C379" s="156"/>
      <c r="D379" s="156"/>
      <c r="E379" s="156"/>
      <c r="F379" s="156"/>
      <c r="G379" s="156"/>
      <c r="H379" s="156"/>
      <c r="I379" s="156"/>
      <c r="J379" s="156"/>
    </row>
    <row r="380" spans="1:10" ht="39.299999999999997" customHeight="1">
      <c r="A380" s="156"/>
      <c r="B380" s="156"/>
      <c r="C380" s="156"/>
      <c r="D380" s="156"/>
      <c r="E380" s="156"/>
      <c r="F380" s="156"/>
      <c r="G380" s="156"/>
      <c r="H380" s="156"/>
      <c r="I380" s="156"/>
      <c r="J380" s="156"/>
    </row>
    <row r="381" spans="1:10" ht="39.299999999999997" customHeight="1">
      <c r="A381" s="156"/>
      <c r="B381" s="156"/>
      <c r="C381" s="156"/>
      <c r="D381" s="156"/>
      <c r="E381" s="156"/>
      <c r="F381" s="156"/>
      <c r="G381" s="156"/>
      <c r="H381" s="156"/>
      <c r="I381" s="156"/>
      <c r="J381" s="156"/>
    </row>
    <row r="382" spans="1:10" ht="39.299999999999997" customHeight="1">
      <c r="A382" s="156"/>
      <c r="B382" s="156"/>
      <c r="C382" s="156"/>
      <c r="D382" s="156"/>
      <c r="E382" s="156"/>
      <c r="F382" s="156"/>
      <c r="G382" s="156"/>
      <c r="H382" s="156"/>
      <c r="I382" s="156"/>
      <c r="J382" s="156"/>
    </row>
    <row r="383" spans="1:10" ht="39.299999999999997" customHeight="1">
      <c r="A383" s="156"/>
      <c r="B383" s="156"/>
      <c r="C383" s="156"/>
      <c r="D383" s="156"/>
      <c r="E383" s="156"/>
      <c r="F383" s="156"/>
      <c r="G383" s="156"/>
      <c r="H383" s="156"/>
      <c r="I383" s="156"/>
      <c r="J383" s="156"/>
    </row>
    <row r="384" spans="1:10" ht="39.299999999999997" customHeight="1">
      <c r="A384" s="156"/>
      <c r="B384" s="156"/>
      <c r="C384" s="156"/>
      <c r="D384" s="156"/>
      <c r="E384" s="156"/>
      <c r="F384" s="156"/>
      <c r="G384" s="156"/>
      <c r="H384" s="156"/>
      <c r="I384" s="156"/>
      <c r="J384" s="156"/>
    </row>
    <row r="385" spans="1:10" ht="39.299999999999997" customHeight="1">
      <c r="A385" s="156"/>
      <c r="B385" s="156"/>
      <c r="C385" s="156"/>
      <c r="D385" s="156"/>
      <c r="E385" s="156"/>
      <c r="F385" s="156"/>
      <c r="G385" s="156"/>
      <c r="H385" s="156"/>
      <c r="I385" s="156"/>
      <c r="J385" s="156"/>
    </row>
    <row r="386" spans="1:10" ht="39.299999999999997" customHeight="1">
      <c r="A386" s="156"/>
      <c r="B386" s="156"/>
      <c r="C386" s="156"/>
      <c r="D386" s="156"/>
      <c r="E386" s="156"/>
      <c r="F386" s="156"/>
      <c r="G386" s="156"/>
      <c r="H386" s="156"/>
      <c r="I386" s="156"/>
      <c r="J386" s="156"/>
    </row>
    <row r="387" spans="1:10" ht="39.299999999999997" customHeight="1">
      <c r="A387" s="156"/>
      <c r="B387" s="156"/>
      <c r="C387" s="156"/>
      <c r="D387" s="156"/>
      <c r="E387" s="156"/>
      <c r="F387" s="156"/>
      <c r="G387" s="156"/>
      <c r="H387" s="156"/>
      <c r="I387" s="156"/>
      <c r="J387" s="156"/>
    </row>
    <row r="388" spans="1:10" ht="39.299999999999997" customHeight="1">
      <c r="A388" s="156"/>
      <c r="B388" s="156"/>
      <c r="C388" s="156"/>
      <c r="D388" s="156"/>
      <c r="E388" s="156"/>
      <c r="F388" s="156"/>
      <c r="G388" s="156"/>
      <c r="H388" s="156"/>
      <c r="I388" s="156"/>
      <c r="J388" s="156"/>
    </row>
    <row r="389" spans="1:10" ht="39.299999999999997" customHeight="1">
      <c r="A389" s="156"/>
      <c r="B389" s="156"/>
      <c r="C389" s="156"/>
      <c r="D389" s="156"/>
      <c r="E389" s="156"/>
      <c r="F389" s="156"/>
      <c r="G389" s="156"/>
      <c r="H389" s="156"/>
      <c r="I389" s="156"/>
      <c r="J389" s="156"/>
    </row>
    <row r="390" spans="1:10" ht="39.299999999999997" customHeight="1">
      <c r="A390" s="156"/>
      <c r="B390" s="156"/>
      <c r="C390" s="156"/>
      <c r="D390" s="156"/>
      <c r="E390" s="156"/>
      <c r="F390" s="156"/>
      <c r="G390" s="156"/>
      <c r="H390" s="156"/>
      <c r="I390" s="156"/>
      <c r="J390" s="156"/>
    </row>
    <row r="391" spans="1:10" ht="39.299999999999997" customHeight="1">
      <c r="A391" s="156"/>
      <c r="B391" s="156"/>
      <c r="C391" s="156"/>
      <c r="D391" s="156"/>
      <c r="E391" s="156"/>
      <c r="F391" s="156"/>
      <c r="G391" s="156"/>
      <c r="H391" s="156"/>
      <c r="I391" s="156"/>
      <c r="J391" s="156"/>
    </row>
    <row r="392" spans="1:10" ht="39.299999999999997" customHeight="1">
      <c r="A392" s="156"/>
      <c r="B392" s="156"/>
      <c r="C392" s="156"/>
      <c r="D392" s="156"/>
      <c r="E392" s="156"/>
      <c r="F392" s="156"/>
      <c r="G392" s="156"/>
      <c r="H392" s="156"/>
      <c r="I392" s="156"/>
      <c r="J392" s="156"/>
    </row>
    <row r="393" spans="1:10" ht="39.299999999999997" customHeight="1">
      <c r="A393" s="156"/>
      <c r="B393" s="156"/>
      <c r="C393" s="156"/>
      <c r="D393" s="156"/>
      <c r="E393" s="156"/>
      <c r="F393" s="156"/>
      <c r="G393" s="156"/>
      <c r="H393" s="156"/>
      <c r="I393" s="156"/>
      <c r="J393" s="156"/>
    </row>
    <row r="394" spans="1:10" ht="39.299999999999997" customHeight="1">
      <c r="A394" s="156"/>
      <c r="B394" s="156"/>
      <c r="C394" s="156"/>
      <c r="D394" s="156"/>
      <c r="E394" s="156"/>
      <c r="F394" s="156"/>
      <c r="G394" s="156"/>
      <c r="H394" s="156"/>
      <c r="I394" s="156"/>
      <c r="J394" s="156"/>
    </row>
    <row r="395" spans="1:10" ht="39.299999999999997" customHeight="1">
      <c r="A395" s="156"/>
      <c r="B395" s="156"/>
      <c r="C395" s="156"/>
      <c r="D395" s="156"/>
      <c r="E395" s="156"/>
      <c r="F395" s="156"/>
      <c r="G395" s="156"/>
      <c r="H395" s="156"/>
      <c r="I395" s="156"/>
      <c r="J395" s="156"/>
    </row>
    <row r="396" spans="1:10" ht="39.299999999999997" customHeight="1">
      <c r="A396" s="156"/>
      <c r="B396" s="156"/>
      <c r="C396" s="156"/>
      <c r="D396" s="156"/>
      <c r="E396" s="156"/>
      <c r="F396" s="156"/>
      <c r="G396" s="156"/>
      <c r="H396" s="156"/>
      <c r="I396" s="156"/>
      <c r="J396" s="156"/>
    </row>
    <row r="397" spans="1:10" ht="39.299999999999997" customHeight="1">
      <c r="A397" s="156"/>
      <c r="B397" s="156"/>
      <c r="C397" s="156"/>
      <c r="D397" s="156"/>
      <c r="E397" s="156"/>
      <c r="F397" s="156"/>
      <c r="G397" s="156"/>
      <c r="H397" s="156"/>
      <c r="I397" s="156"/>
      <c r="J397" s="156"/>
    </row>
    <row r="398" spans="1:10" ht="39.299999999999997" customHeight="1">
      <c r="A398" s="156"/>
      <c r="B398" s="156"/>
      <c r="C398" s="156"/>
      <c r="D398" s="156"/>
      <c r="E398" s="156"/>
      <c r="F398" s="156"/>
      <c r="G398" s="156"/>
      <c r="H398" s="156"/>
      <c r="I398" s="156"/>
      <c r="J398" s="156"/>
    </row>
    <row r="399" spans="1:10" ht="39.299999999999997" customHeight="1">
      <c r="A399" s="156"/>
      <c r="B399" s="156"/>
      <c r="C399" s="156"/>
      <c r="D399" s="156"/>
      <c r="E399" s="156"/>
      <c r="F399" s="156"/>
      <c r="G399" s="156"/>
      <c r="H399" s="156"/>
      <c r="I399" s="156"/>
      <c r="J399" s="156"/>
    </row>
    <row r="400" spans="1:10" ht="39.299999999999997" customHeight="1">
      <c r="A400" s="156"/>
      <c r="B400" s="156"/>
      <c r="C400" s="156"/>
      <c r="D400" s="156"/>
      <c r="E400" s="156"/>
      <c r="F400" s="156"/>
      <c r="G400" s="156"/>
      <c r="H400" s="156"/>
      <c r="I400" s="156"/>
      <c r="J400" s="156"/>
    </row>
    <row r="401" spans="1:10" ht="39.299999999999997" customHeight="1">
      <c r="A401" s="156"/>
      <c r="B401" s="156"/>
      <c r="C401" s="156"/>
      <c r="D401" s="156"/>
      <c r="E401" s="156"/>
      <c r="F401" s="156"/>
      <c r="G401" s="156"/>
      <c r="H401" s="156"/>
      <c r="I401" s="156"/>
      <c r="J401" s="156"/>
    </row>
    <row r="402" spans="1:10" ht="39.299999999999997" customHeight="1">
      <c r="A402" s="156"/>
      <c r="B402" s="156"/>
      <c r="C402" s="156"/>
      <c r="D402" s="156"/>
      <c r="E402" s="156"/>
      <c r="F402" s="156"/>
      <c r="G402" s="156"/>
      <c r="H402" s="156"/>
      <c r="I402" s="156"/>
      <c r="J402" s="156"/>
    </row>
    <row r="403" spans="1:10" ht="39.299999999999997" customHeight="1">
      <c r="A403" s="156"/>
      <c r="B403" s="156"/>
      <c r="C403" s="156"/>
      <c r="D403" s="156"/>
      <c r="E403" s="156"/>
      <c r="F403" s="156"/>
      <c r="G403" s="156"/>
      <c r="H403" s="156"/>
      <c r="I403" s="156"/>
      <c r="J403" s="156"/>
    </row>
    <row r="404" spans="1:10" ht="39.299999999999997" customHeight="1">
      <c r="A404" s="156"/>
      <c r="B404" s="156"/>
      <c r="C404" s="156"/>
      <c r="D404" s="156"/>
      <c r="E404" s="156"/>
      <c r="F404" s="156"/>
      <c r="G404" s="156"/>
      <c r="H404" s="156"/>
      <c r="I404" s="156"/>
      <c r="J404" s="156"/>
    </row>
    <row r="405" spans="1:10" ht="39.299999999999997" customHeight="1">
      <c r="A405" s="156"/>
      <c r="B405" s="156"/>
      <c r="C405" s="156"/>
      <c r="D405" s="156"/>
      <c r="E405" s="156"/>
      <c r="F405" s="156"/>
      <c r="G405" s="156"/>
      <c r="H405" s="156"/>
      <c r="I405" s="156"/>
      <c r="J405" s="156"/>
    </row>
    <row r="406" spans="1:10" ht="39.299999999999997" customHeight="1">
      <c r="A406" s="156"/>
      <c r="B406" s="156"/>
      <c r="C406" s="156"/>
      <c r="D406" s="156"/>
      <c r="E406" s="156"/>
      <c r="F406" s="156"/>
      <c r="G406" s="156"/>
      <c r="H406" s="156"/>
      <c r="I406" s="156"/>
      <c r="J406" s="156"/>
    </row>
    <row r="407" spans="1:10" ht="39.299999999999997" customHeight="1">
      <c r="A407" s="156"/>
      <c r="B407" s="156"/>
      <c r="C407" s="156"/>
      <c r="D407" s="156"/>
      <c r="E407" s="156"/>
      <c r="F407" s="156"/>
      <c r="G407" s="156"/>
      <c r="H407" s="156"/>
      <c r="I407" s="156"/>
      <c r="J407" s="156"/>
    </row>
    <row r="408" spans="1:10" ht="39.299999999999997" customHeight="1">
      <c r="A408" s="156"/>
      <c r="B408" s="156"/>
      <c r="C408" s="156"/>
      <c r="D408" s="156"/>
      <c r="E408" s="156"/>
      <c r="F408" s="156"/>
      <c r="G408" s="156"/>
      <c r="H408" s="156"/>
      <c r="I408" s="156"/>
      <c r="J408" s="156"/>
    </row>
    <row r="409" spans="1:10" ht="39.299999999999997" customHeight="1">
      <c r="A409" s="156"/>
      <c r="B409" s="156"/>
      <c r="C409" s="156"/>
      <c r="D409" s="156"/>
      <c r="E409" s="156"/>
      <c r="F409" s="156"/>
      <c r="G409" s="156"/>
      <c r="H409" s="156"/>
      <c r="I409" s="156"/>
      <c r="J409" s="156"/>
    </row>
    <row r="410" spans="1:10" ht="39.299999999999997" customHeight="1">
      <c r="A410" s="156"/>
      <c r="B410" s="156"/>
      <c r="C410" s="156"/>
      <c r="D410" s="156"/>
      <c r="E410" s="156"/>
      <c r="F410" s="156"/>
      <c r="G410" s="156"/>
      <c r="H410" s="156"/>
      <c r="I410" s="156"/>
      <c r="J410" s="156"/>
    </row>
    <row r="411" spans="1:10" ht="34.5" customHeight="1">
      <c r="A411" s="156"/>
      <c r="B411" s="156"/>
      <c r="C411" s="156"/>
      <c r="D411" s="156"/>
      <c r="E411" s="156"/>
      <c r="F411" s="156"/>
      <c r="G411" s="156"/>
      <c r="H411" s="156"/>
      <c r="I411" s="156"/>
      <c r="J411" s="156"/>
    </row>
    <row r="412" spans="1:10" ht="34.5" customHeight="1">
      <c r="A412" s="156"/>
      <c r="B412" s="156"/>
      <c r="C412" s="156"/>
      <c r="D412" s="156"/>
      <c r="E412" s="156"/>
      <c r="F412" s="156"/>
      <c r="G412" s="156"/>
      <c r="H412" s="156"/>
      <c r="I412" s="156"/>
      <c r="J412" s="156"/>
    </row>
    <row r="413" spans="1:10" ht="34.5" customHeight="1">
      <c r="A413" s="156"/>
      <c r="B413" s="156"/>
      <c r="C413" s="156"/>
      <c r="D413" s="156"/>
      <c r="E413" s="156"/>
      <c r="F413" s="156"/>
      <c r="G413" s="156"/>
      <c r="H413" s="156"/>
      <c r="I413" s="156"/>
      <c r="J413" s="156"/>
    </row>
    <row r="414" spans="1:10" ht="34.5" customHeight="1">
      <c r="A414" s="156"/>
      <c r="B414" s="156"/>
      <c r="C414" s="156"/>
      <c r="D414" s="156"/>
      <c r="E414" s="156"/>
      <c r="F414" s="156"/>
      <c r="G414" s="156"/>
      <c r="H414" s="156"/>
      <c r="I414" s="156"/>
      <c r="J414" s="156"/>
    </row>
    <row r="415" spans="1:10" ht="34.5" customHeight="1">
      <c r="A415" s="156"/>
      <c r="B415" s="156"/>
      <c r="C415" s="156"/>
      <c r="D415" s="156"/>
      <c r="E415" s="156"/>
      <c r="F415" s="156"/>
      <c r="G415" s="156"/>
      <c r="H415" s="156"/>
      <c r="I415" s="156"/>
      <c r="J415" s="156"/>
    </row>
    <row r="416" spans="1:10" ht="34.5" customHeight="1">
      <c r="A416" s="156"/>
      <c r="B416" s="156"/>
      <c r="C416" s="156"/>
      <c r="D416" s="156"/>
      <c r="E416" s="156"/>
      <c r="F416" s="156"/>
      <c r="G416" s="156"/>
      <c r="H416" s="156"/>
      <c r="I416" s="156"/>
      <c r="J416" s="156"/>
    </row>
    <row r="417" spans="1:10" ht="34.5" customHeight="1">
      <c r="A417" s="156"/>
      <c r="B417" s="156"/>
      <c r="C417" s="156"/>
      <c r="D417" s="156"/>
      <c r="E417" s="156"/>
      <c r="F417" s="156"/>
      <c r="G417" s="156"/>
      <c r="H417" s="156"/>
      <c r="I417" s="156"/>
      <c r="J417" s="156"/>
    </row>
    <row r="418" spans="1:10" ht="34.5" customHeight="1">
      <c r="A418" s="156"/>
      <c r="B418" s="156"/>
      <c r="C418" s="156"/>
      <c r="D418" s="156"/>
      <c r="E418" s="156"/>
      <c r="F418" s="156"/>
      <c r="G418" s="156"/>
      <c r="H418" s="156"/>
      <c r="I418" s="156"/>
      <c r="J418" s="156"/>
    </row>
    <row r="419" spans="1:10" ht="34.5" customHeight="1">
      <c r="A419" s="156"/>
      <c r="B419" s="156"/>
      <c r="C419" s="156"/>
      <c r="D419" s="156"/>
      <c r="E419" s="156"/>
      <c r="F419" s="156"/>
      <c r="G419" s="156"/>
      <c r="H419" s="156"/>
      <c r="I419" s="156"/>
      <c r="J419" s="156"/>
    </row>
    <row r="420" spans="1:10" ht="34.5" customHeight="1">
      <c r="A420" s="156"/>
      <c r="B420" s="156"/>
      <c r="C420" s="156"/>
      <c r="D420" s="156"/>
      <c r="E420" s="156"/>
      <c r="F420" s="156"/>
      <c r="G420" s="156"/>
      <c r="H420" s="156"/>
      <c r="I420" s="156"/>
      <c r="J420" s="156"/>
    </row>
    <row r="421" spans="1:10" ht="34.5" customHeight="1">
      <c r="A421" s="156"/>
      <c r="B421" s="156"/>
      <c r="C421" s="156"/>
      <c r="D421" s="156"/>
      <c r="E421" s="156"/>
      <c r="F421" s="156"/>
      <c r="G421" s="156"/>
      <c r="H421" s="156"/>
      <c r="I421" s="156"/>
      <c r="J421" s="156"/>
    </row>
    <row r="422" spans="1:10" ht="34.5" customHeight="1">
      <c r="A422" s="156"/>
      <c r="B422" s="156"/>
      <c r="C422" s="156"/>
      <c r="D422" s="156"/>
      <c r="E422" s="156"/>
      <c r="F422" s="156"/>
      <c r="G422" s="156"/>
      <c r="H422" s="156"/>
      <c r="I422" s="156"/>
      <c r="J422" s="156"/>
    </row>
    <row r="423" spans="1:10" ht="34.5" customHeight="1">
      <c r="A423" s="156"/>
      <c r="B423" s="156"/>
      <c r="C423" s="156"/>
      <c r="D423" s="156"/>
      <c r="E423" s="156"/>
      <c r="F423" s="156"/>
      <c r="G423" s="156"/>
      <c r="H423" s="156"/>
      <c r="I423" s="156"/>
      <c r="J423" s="156"/>
    </row>
    <row r="424" spans="1:10" ht="34.5" customHeight="1">
      <c r="A424" s="156"/>
      <c r="B424" s="156"/>
      <c r="C424" s="156"/>
      <c r="D424" s="156"/>
      <c r="E424" s="156"/>
      <c r="F424" s="156"/>
      <c r="G424" s="156"/>
      <c r="H424" s="156"/>
      <c r="I424" s="156"/>
      <c r="J424" s="156"/>
    </row>
    <row r="425" spans="1:10" ht="34.5" customHeight="1">
      <c r="A425" s="156"/>
      <c r="B425" s="156"/>
      <c r="C425" s="156"/>
      <c r="D425" s="156"/>
      <c r="E425" s="156"/>
      <c r="F425" s="156"/>
      <c r="G425" s="156"/>
      <c r="H425" s="156"/>
      <c r="I425" s="156"/>
      <c r="J425" s="156"/>
    </row>
    <row r="426" spans="1:10" ht="34.5" customHeight="1">
      <c r="A426" s="156"/>
      <c r="B426" s="156"/>
      <c r="C426" s="156"/>
      <c r="D426" s="156"/>
      <c r="E426" s="156"/>
      <c r="F426" s="156"/>
      <c r="G426" s="156"/>
      <c r="H426" s="156"/>
      <c r="I426" s="156"/>
      <c r="J426" s="156"/>
    </row>
    <row r="427" spans="1:10" ht="34.5" customHeight="1">
      <c r="A427" s="156"/>
      <c r="B427" s="156"/>
      <c r="C427" s="156"/>
      <c r="D427" s="156"/>
      <c r="E427" s="156"/>
      <c r="F427" s="156"/>
      <c r="G427" s="156"/>
      <c r="H427" s="156"/>
      <c r="I427" s="156"/>
      <c r="J427" s="156"/>
    </row>
    <row r="428" spans="1:10" ht="34.5" customHeight="1">
      <c r="A428" s="156"/>
      <c r="B428" s="156"/>
      <c r="C428" s="156"/>
      <c r="D428" s="156"/>
      <c r="E428" s="156"/>
      <c r="F428" s="156"/>
      <c r="G428" s="156"/>
      <c r="H428" s="156"/>
      <c r="I428" s="156"/>
      <c r="J428" s="156"/>
    </row>
    <row r="429" spans="1:10" ht="34.5" customHeight="1">
      <c r="A429" s="156"/>
      <c r="B429" s="156"/>
      <c r="C429" s="156"/>
      <c r="D429" s="156"/>
      <c r="E429" s="156"/>
      <c r="F429" s="156"/>
      <c r="G429" s="156"/>
      <c r="H429" s="156"/>
      <c r="I429" s="156"/>
      <c r="J429" s="156"/>
    </row>
    <row r="430" spans="1:10" ht="34.5" customHeight="1">
      <c r="A430" s="156"/>
      <c r="B430" s="156"/>
      <c r="C430" s="156"/>
      <c r="D430" s="156"/>
      <c r="E430" s="156"/>
      <c r="F430" s="156"/>
      <c r="G430" s="156"/>
      <c r="H430" s="156"/>
      <c r="I430" s="156"/>
      <c r="J430" s="156"/>
    </row>
    <row r="431" spans="1:10" ht="34.5" customHeight="1">
      <c r="A431" s="156"/>
      <c r="B431" s="156"/>
      <c r="C431" s="156"/>
      <c r="D431" s="156"/>
      <c r="E431" s="156"/>
      <c r="F431" s="156"/>
      <c r="G431" s="156"/>
      <c r="H431" s="156"/>
      <c r="I431" s="156"/>
      <c r="J431" s="156"/>
    </row>
    <row r="432" spans="1:10" ht="34.5" customHeight="1">
      <c r="A432" s="156"/>
      <c r="B432" s="156"/>
      <c r="C432" s="156"/>
      <c r="D432" s="156"/>
      <c r="E432" s="156"/>
      <c r="F432" s="156"/>
      <c r="G432" s="156"/>
      <c r="H432" s="156"/>
      <c r="I432" s="156"/>
      <c r="J432" s="156"/>
    </row>
    <row r="433" spans="1:10" ht="34.5" customHeight="1">
      <c r="A433" s="156"/>
      <c r="B433" s="156"/>
      <c r="C433" s="156"/>
      <c r="D433" s="156"/>
      <c r="E433" s="156"/>
      <c r="F433" s="156"/>
      <c r="G433" s="156"/>
      <c r="H433" s="156"/>
      <c r="I433" s="156"/>
      <c r="J433" s="156"/>
    </row>
    <row r="434" spans="1:10" ht="34.5" customHeight="1">
      <c r="A434" s="156"/>
      <c r="B434" s="156"/>
      <c r="C434" s="156"/>
      <c r="D434" s="156"/>
      <c r="E434" s="156"/>
      <c r="F434" s="156"/>
      <c r="G434" s="156"/>
      <c r="H434" s="156"/>
      <c r="I434" s="156"/>
      <c r="J434" s="156"/>
    </row>
    <row r="435" spans="1:10" ht="34.5" customHeight="1">
      <c r="A435" s="156"/>
      <c r="B435" s="156"/>
      <c r="C435" s="156"/>
      <c r="D435" s="156"/>
      <c r="E435" s="156"/>
      <c r="F435" s="156"/>
      <c r="G435" s="156"/>
      <c r="H435" s="156"/>
      <c r="I435" s="156"/>
      <c r="J435" s="156"/>
    </row>
    <row r="436" spans="1:10" ht="34.5" customHeight="1">
      <c r="A436" s="156"/>
      <c r="B436" s="156"/>
      <c r="C436" s="156"/>
      <c r="D436" s="156"/>
      <c r="E436" s="156"/>
      <c r="F436" s="156"/>
      <c r="G436" s="156"/>
      <c r="H436" s="156"/>
      <c r="I436" s="156"/>
      <c r="J436" s="156"/>
    </row>
    <row r="437" spans="1:10" ht="34.5" customHeight="1">
      <c r="A437" s="156"/>
      <c r="B437" s="156"/>
      <c r="C437" s="156"/>
      <c r="D437" s="156"/>
      <c r="E437" s="156"/>
      <c r="F437" s="156"/>
      <c r="G437" s="156"/>
      <c r="H437" s="156"/>
      <c r="I437" s="156"/>
      <c r="J437" s="156"/>
    </row>
    <row r="438" spans="1:10" ht="34.5" customHeight="1">
      <c r="A438" s="156"/>
      <c r="B438" s="156"/>
      <c r="C438" s="156"/>
      <c r="D438" s="156"/>
      <c r="E438" s="156"/>
      <c r="F438" s="156"/>
      <c r="G438" s="156"/>
      <c r="H438" s="156"/>
      <c r="I438" s="156"/>
      <c r="J438" s="156"/>
    </row>
    <row r="439" spans="1:10" ht="34.5" customHeight="1">
      <c r="A439" s="156"/>
      <c r="B439" s="156"/>
      <c r="C439" s="156"/>
      <c r="D439" s="156"/>
      <c r="E439" s="156"/>
      <c r="F439" s="156"/>
      <c r="G439" s="156"/>
      <c r="H439" s="156"/>
      <c r="I439" s="156"/>
      <c r="J439" s="156"/>
    </row>
    <row r="440" spans="1:10" ht="34.5" customHeight="1">
      <c r="A440" s="156"/>
      <c r="B440" s="156"/>
      <c r="C440" s="156"/>
      <c r="D440" s="156"/>
      <c r="E440" s="156"/>
      <c r="F440" s="156"/>
      <c r="G440" s="156"/>
      <c r="H440" s="156"/>
      <c r="I440" s="156"/>
      <c r="J440" s="156"/>
    </row>
    <row r="441" spans="1:10" ht="34.5" customHeight="1">
      <c r="A441" s="156"/>
      <c r="B441" s="156"/>
      <c r="C441" s="156"/>
      <c r="D441" s="156"/>
      <c r="E441" s="156"/>
      <c r="F441" s="156"/>
      <c r="G441" s="156"/>
      <c r="H441" s="156"/>
      <c r="I441" s="156"/>
      <c r="J441" s="156"/>
    </row>
    <row r="442" spans="1:10" ht="34.5" customHeight="1">
      <c r="A442" s="156"/>
      <c r="B442" s="156"/>
      <c r="C442" s="156"/>
      <c r="D442" s="156"/>
      <c r="E442" s="156"/>
      <c r="F442" s="156"/>
      <c r="G442" s="156"/>
      <c r="H442" s="156"/>
      <c r="I442" s="156"/>
      <c r="J442" s="156"/>
    </row>
    <row r="443" spans="1:10" ht="34.5" customHeight="1">
      <c r="A443" s="156"/>
      <c r="B443" s="156"/>
      <c r="C443" s="156"/>
      <c r="D443" s="156"/>
      <c r="E443" s="156"/>
      <c r="F443" s="156"/>
      <c r="G443" s="156"/>
      <c r="H443" s="156"/>
      <c r="I443" s="156"/>
      <c r="J443" s="156"/>
    </row>
    <row r="444" spans="1:10" ht="34.5" customHeight="1">
      <c r="A444" s="156"/>
      <c r="B444" s="156"/>
      <c r="C444" s="156"/>
      <c r="D444" s="156"/>
      <c r="E444" s="156"/>
      <c r="F444" s="156"/>
      <c r="G444" s="156"/>
      <c r="H444" s="156"/>
      <c r="I444" s="156"/>
      <c r="J444" s="156"/>
    </row>
    <row r="445" spans="1:10" ht="34.5" customHeight="1">
      <c r="A445" s="156"/>
      <c r="B445" s="156"/>
      <c r="C445" s="156"/>
      <c r="D445" s="156"/>
      <c r="E445" s="156"/>
      <c r="F445" s="156"/>
      <c r="G445" s="156"/>
      <c r="H445" s="156"/>
      <c r="I445" s="156"/>
      <c r="J445" s="156"/>
    </row>
    <row r="446" spans="1:10" ht="34.5" customHeight="1">
      <c r="A446" s="156"/>
      <c r="B446" s="156"/>
      <c r="C446" s="156"/>
      <c r="D446" s="156"/>
      <c r="E446" s="156"/>
      <c r="F446" s="156"/>
      <c r="G446" s="156"/>
      <c r="H446" s="156"/>
      <c r="I446" s="156"/>
      <c r="J446" s="156"/>
    </row>
    <row r="447" spans="1:10" ht="34.5" customHeight="1">
      <c r="A447" s="156"/>
      <c r="B447" s="156"/>
      <c r="C447" s="156"/>
      <c r="D447" s="156"/>
      <c r="E447" s="156"/>
      <c r="F447" s="156"/>
      <c r="G447" s="156"/>
      <c r="H447" s="156"/>
      <c r="I447" s="156"/>
      <c r="J447" s="156"/>
    </row>
    <row r="448" spans="1:10" ht="34.5" customHeight="1">
      <c r="A448" s="156"/>
      <c r="B448" s="156"/>
      <c r="C448" s="156"/>
      <c r="D448" s="156"/>
      <c r="E448" s="156"/>
      <c r="F448" s="156"/>
      <c r="G448" s="156"/>
      <c r="H448" s="156"/>
      <c r="I448" s="156"/>
      <c r="J448" s="156"/>
    </row>
    <row r="449" spans="1:10" ht="71.25">
      <c r="A449" s="158"/>
      <c r="B449" s="158"/>
      <c r="C449" s="149"/>
      <c r="D449" s="149"/>
      <c r="E449" s="149"/>
      <c r="F449" s="149"/>
      <c r="G449" s="149"/>
      <c r="H449" s="149"/>
      <c r="I449" s="149"/>
      <c r="J449" s="149"/>
    </row>
  </sheetData>
  <sheetProtection algorithmName="SHA-512" hashValue="SmWqt7pLsLvrkFSvPpYLYD0TwPXV1HvSOc9Wz9F3VyHzMhy93QoXHNv0U9IaBIy3zDnx2lGDURbxrNFXmJDfsg==" saltValue="w53TvALr4oFsA6hevpkl9A==" spinCount="100000" sheet="1"/>
  <phoneticPr fontId="37" type="noConversion"/>
  <printOptions horizontalCentered="1"/>
  <pageMargins left="0.94444444444444442" right="0.55069444444444449" top="0.78680555555555554" bottom="0.98402777777777772" header="0.51111111111111107" footer="0.51111111111111107"/>
  <pageSetup paperSize="9" orientation="portrait" horizontalDpi="400" verticalDpi="400" r:id="rId1"/>
  <headerFooter alignWithMargins="0"/>
  <rowBreaks count="15" manualBreakCount="15">
    <brk id="21" max="5" man="1"/>
    <brk id="38" max="5" man="1"/>
    <brk id="52" max="5" man="1"/>
    <brk id="81" max="5" man="1"/>
    <brk id="114" max="5" man="1"/>
    <brk id="140" max="5" man="1"/>
    <brk id="171" max="5" man="1"/>
    <brk id="203" max="5" man="1"/>
    <brk id="229" max="5" man="1"/>
    <brk id="259" max="16383" man="1"/>
    <brk id="286" max="16383" man="1"/>
    <brk id="320" max="16383" man="1"/>
    <brk id="351" max="16383" man="1"/>
    <brk id="376" max="5" man="1"/>
    <brk id="41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EBFDB-EEB6-402B-ABF7-053646459D84}">
  <dimension ref="A1:A23"/>
  <sheetViews>
    <sheetView view="pageBreakPreview" zoomScaleNormal="100" workbookViewId="0">
      <selection activeCell="A6" sqref="A6"/>
    </sheetView>
  </sheetViews>
  <sheetFormatPr defaultColWidth="8.6875" defaultRowHeight="15.4"/>
  <cols>
    <col min="1" max="1" width="77.8125" style="144" customWidth="1"/>
    <col min="2" max="32" width="9" style="144" customWidth="1"/>
    <col min="33" max="33" width="8.6875" style="144" bestFit="1"/>
    <col min="34" max="16384" width="8.6875" style="144"/>
  </cols>
  <sheetData>
    <row r="1" spans="1:1" ht="39" customHeight="1">
      <c r="A1" s="145" t="s">
        <v>6</v>
      </c>
    </row>
    <row r="2" spans="1:1" ht="66.75" customHeight="1">
      <c r="A2" s="146" t="s">
        <v>194</v>
      </c>
    </row>
    <row r="3" spans="1:1" ht="38.25" customHeight="1">
      <c r="A3" s="146" t="s">
        <v>201</v>
      </c>
    </row>
    <row r="4" spans="1:1" ht="79.8" customHeight="1">
      <c r="A4" s="146" t="s">
        <v>202</v>
      </c>
    </row>
    <row r="5" spans="1:1" ht="51.75" customHeight="1">
      <c r="A5" s="146" t="s">
        <v>7</v>
      </c>
    </row>
    <row r="6" spans="1:1" ht="38.25" customHeight="1">
      <c r="A6" s="146" t="s">
        <v>8</v>
      </c>
    </row>
    <row r="7" spans="1:1" ht="36" customHeight="1">
      <c r="A7" s="146" t="s">
        <v>193</v>
      </c>
    </row>
    <row r="8" spans="1:1" ht="37.5" customHeight="1">
      <c r="A8" s="146" t="s">
        <v>9</v>
      </c>
    </row>
    <row r="9" spans="1:1" ht="28.05" customHeight="1">
      <c r="A9" s="145" t="s">
        <v>195</v>
      </c>
    </row>
    <row r="10" spans="1:1" ht="18.75" customHeight="1">
      <c r="A10" s="146" t="s">
        <v>10</v>
      </c>
    </row>
    <row r="11" spans="1:1" ht="50.25" customHeight="1">
      <c r="A11" s="146" t="s">
        <v>11</v>
      </c>
    </row>
    <row r="12" spans="1:1" ht="54" customHeight="1">
      <c r="A12" s="146" t="s">
        <v>203</v>
      </c>
    </row>
    <row r="13" spans="1:1" ht="51" customHeight="1">
      <c r="A13" s="146" t="s">
        <v>12</v>
      </c>
    </row>
    <row r="14" spans="1:1" ht="36.75" customHeight="1">
      <c r="A14" s="146" t="s">
        <v>13</v>
      </c>
    </row>
    <row r="15" spans="1:1" ht="20.25" customHeight="1">
      <c r="A15" s="146" t="s">
        <v>14</v>
      </c>
    </row>
    <row r="16" spans="1:1" ht="20.25" customHeight="1">
      <c r="A16" s="146" t="s">
        <v>15</v>
      </c>
    </row>
    <row r="17" spans="1:1" ht="16.149999999999999">
      <c r="A17" s="146" t="s">
        <v>16</v>
      </c>
    </row>
    <row r="18" spans="1:1" ht="30.75" customHeight="1">
      <c r="A18" s="145" t="s">
        <v>17</v>
      </c>
    </row>
    <row r="19" spans="1:1" ht="20.2" customHeight="1">
      <c r="A19" s="142" t="s">
        <v>18</v>
      </c>
    </row>
    <row r="20" spans="1:1" ht="27.3" customHeight="1">
      <c r="A20" s="145" t="s">
        <v>19</v>
      </c>
    </row>
    <row r="21" spans="1:1" s="142" customFormat="1" ht="73.900000000000006" customHeight="1">
      <c r="A21" s="142" t="s">
        <v>196</v>
      </c>
    </row>
    <row r="22" spans="1:1" ht="25.05" customHeight="1">
      <c r="A22" s="147" t="s">
        <v>20</v>
      </c>
    </row>
    <row r="23" spans="1:1" s="143" customFormat="1" ht="25.05" customHeight="1">
      <c r="A23" s="147" t="s">
        <v>21</v>
      </c>
    </row>
  </sheetData>
  <sheetProtection algorithmName="SHA-512" hashValue="kWQWWyKqtw1A/HQl/f6kmkJbwghzsXCgP3hoxF2SxBtB9tfeZem7S2znwWb+76LAi2sI679JyPAFGV8dcO3l7g==" saltValue="0ZMD+h1O8EH1wdycS//qAA==" spinCount="100000" sheet="1"/>
  <phoneticPr fontId="37" type="noConversion"/>
  <pageMargins left="0.94488188976377963" right="0.55118110236220474" top="0.98425196850393715" bottom="0.98425196850393715" header="0.51181102362204722" footer="0.51181102362204722"/>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0A939-A963-4FD5-9043-6F378AF2B665}">
  <dimension ref="A1:I610"/>
  <sheetViews>
    <sheetView showZeros="0" view="pageBreakPreview" zoomScaleNormal="100" workbookViewId="0">
      <selection activeCell="D73" sqref="D73"/>
    </sheetView>
  </sheetViews>
  <sheetFormatPr defaultColWidth="9.1875" defaultRowHeight="28.5" customHeight="1"/>
  <cols>
    <col min="1" max="1" width="8.5625" style="130" customWidth="1"/>
    <col min="2" max="3" width="5.5625" style="130" customWidth="1"/>
    <col min="4" max="4" width="38.8125" style="130" customWidth="1"/>
    <col min="5" max="5" width="15.5625" style="130" customWidth="1"/>
    <col min="6" max="6" width="9.1875" style="131" customWidth="1"/>
    <col min="7" max="7" width="18.5625" style="131" customWidth="1"/>
    <col min="8" max="8" width="9.1875" style="131" customWidth="1"/>
    <col min="9" max="9" width="16.6875" style="132" customWidth="1"/>
    <col min="10" max="10" width="11.6875" style="130" bestFit="1" customWidth="1"/>
    <col min="11" max="11" width="12" style="130" bestFit="1" customWidth="1"/>
    <col min="12" max="16384" width="9.1875" style="130"/>
  </cols>
  <sheetData>
    <row r="1" spans="1:9" ht="88.25" customHeight="1">
      <c r="A1" s="179" t="str">
        <f>"竞标报价汇总表
"&amp;封面!A2</f>
        <v>竞标报价汇总表
柘汪镇农村公路宋岭路改建工程</v>
      </c>
      <c r="B1" s="179"/>
      <c r="C1" s="179"/>
      <c r="D1" s="179"/>
      <c r="E1" s="179"/>
    </row>
    <row r="2" spans="1:9" s="70" customFormat="1" ht="13.9">
      <c r="A2" s="180"/>
      <c r="B2" s="180"/>
      <c r="C2" s="180"/>
      <c r="D2" s="180"/>
      <c r="E2" s="133"/>
      <c r="F2" s="73"/>
      <c r="G2" s="73"/>
      <c r="H2" s="73"/>
      <c r="I2" s="73"/>
    </row>
    <row r="3" spans="1:9" s="70" customFormat="1" ht="30" customHeight="1">
      <c r="A3" s="76" t="s">
        <v>22</v>
      </c>
      <c r="B3" s="174" t="s">
        <v>23</v>
      </c>
      <c r="C3" s="176"/>
      <c r="D3" s="76" t="s">
        <v>24</v>
      </c>
      <c r="E3" s="76" t="s">
        <v>25</v>
      </c>
      <c r="F3" s="73"/>
      <c r="G3" s="73"/>
      <c r="H3" s="73"/>
      <c r="I3" s="73"/>
    </row>
    <row r="4" spans="1:9" s="70" customFormat="1" ht="25.05" customHeight="1">
      <c r="A4" s="76">
        <v>1</v>
      </c>
      <c r="B4" s="178" t="s">
        <v>26</v>
      </c>
      <c r="C4" s="178"/>
      <c r="D4" s="134" t="s">
        <v>27</v>
      </c>
      <c r="E4" s="78">
        <f>'100章'!D15</f>
        <v>28880.35</v>
      </c>
      <c r="F4" s="73"/>
      <c r="G4" s="73"/>
      <c r="H4" s="73"/>
      <c r="I4" s="73"/>
    </row>
    <row r="5" spans="1:9" s="70" customFormat="1" ht="25.05" customHeight="1">
      <c r="A5" s="76">
        <v>2</v>
      </c>
      <c r="B5" s="178" t="s">
        <v>28</v>
      </c>
      <c r="C5" s="178"/>
      <c r="D5" s="134" t="s">
        <v>29</v>
      </c>
      <c r="E5" s="78">
        <f ca="1">'200章'!D12</f>
        <v>0</v>
      </c>
      <c r="F5" s="73"/>
      <c r="G5" s="73"/>
      <c r="H5" s="73"/>
      <c r="I5" s="73"/>
    </row>
    <row r="6" spans="1:9" s="70" customFormat="1" ht="25.05" customHeight="1">
      <c r="A6" s="76">
        <v>3</v>
      </c>
      <c r="B6" s="178" t="s">
        <v>30</v>
      </c>
      <c r="C6" s="178"/>
      <c r="D6" s="134" t="s">
        <v>31</v>
      </c>
      <c r="E6" s="78">
        <f ca="1">'300章'!D19</f>
        <v>0</v>
      </c>
      <c r="F6" s="73"/>
      <c r="G6" s="73"/>
      <c r="H6" s="73"/>
      <c r="I6" s="73"/>
    </row>
    <row r="7" spans="1:9" s="70" customFormat="1" ht="25.05" customHeight="1">
      <c r="A7" s="76">
        <v>4</v>
      </c>
      <c r="B7" s="178" t="s">
        <v>32</v>
      </c>
      <c r="C7" s="178"/>
      <c r="D7" s="135" t="s">
        <v>33</v>
      </c>
      <c r="E7" s="78" t="s">
        <v>34</v>
      </c>
      <c r="F7" s="73"/>
      <c r="G7" s="73"/>
      <c r="H7" s="73"/>
      <c r="I7" s="73"/>
    </row>
    <row r="8" spans="1:9" s="70" customFormat="1" ht="25.05" customHeight="1">
      <c r="A8" s="76">
        <v>5</v>
      </c>
      <c r="B8" s="178" t="s">
        <v>35</v>
      </c>
      <c r="C8" s="178"/>
      <c r="D8" s="135" t="s">
        <v>36</v>
      </c>
      <c r="E8" s="78" t="s">
        <v>34</v>
      </c>
      <c r="F8" s="73"/>
      <c r="G8" s="73"/>
      <c r="H8" s="73"/>
      <c r="I8" s="73"/>
    </row>
    <row r="9" spans="1:9" s="70" customFormat="1" ht="25.05" customHeight="1">
      <c r="A9" s="76">
        <v>6</v>
      </c>
      <c r="B9" s="178" t="s">
        <v>37</v>
      </c>
      <c r="C9" s="178"/>
      <c r="D9" s="134" t="s">
        <v>38</v>
      </c>
      <c r="E9" s="78">
        <f>'600章'!D16</f>
        <v>0</v>
      </c>
      <c r="F9" s="73"/>
      <c r="G9" s="73"/>
      <c r="H9" s="73"/>
      <c r="I9" s="73"/>
    </row>
    <row r="10" spans="1:9" s="70" customFormat="1" ht="25.05" customHeight="1">
      <c r="A10" s="76">
        <v>7</v>
      </c>
      <c r="B10" s="178" t="s">
        <v>39</v>
      </c>
      <c r="C10" s="178"/>
      <c r="D10" s="135" t="s">
        <v>40</v>
      </c>
      <c r="E10" s="78" t="s">
        <v>34</v>
      </c>
      <c r="F10" s="73"/>
      <c r="G10" s="73"/>
      <c r="H10" s="73"/>
      <c r="I10" s="73"/>
    </row>
    <row r="11" spans="1:9" s="70" customFormat="1" ht="25.05" customHeight="1">
      <c r="A11" s="76">
        <v>8</v>
      </c>
      <c r="B11" s="174" t="s">
        <v>41</v>
      </c>
      <c r="C11" s="175"/>
      <c r="D11" s="176"/>
      <c r="E11" s="78">
        <f ca="1">SUM(E4:E10)</f>
        <v>28880.35</v>
      </c>
      <c r="F11" s="136"/>
      <c r="G11" s="136"/>
      <c r="H11" s="136"/>
      <c r="I11" s="73"/>
    </row>
    <row r="12" spans="1:9" s="70" customFormat="1" ht="25.05" customHeight="1">
      <c r="A12" s="76">
        <v>9</v>
      </c>
      <c r="B12" s="174" t="s">
        <v>42</v>
      </c>
      <c r="C12" s="175"/>
      <c r="D12" s="176"/>
      <c r="E12" s="78" t="s">
        <v>34</v>
      </c>
      <c r="F12" s="73"/>
      <c r="G12" s="172"/>
      <c r="H12" s="173"/>
      <c r="I12" s="172"/>
    </row>
    <row r="13" spans="1:9" s="70" customFormat="1" ht="25.05" customHeight="1">
      <c r="A13" s="76">
        <v>10</v>
      </c>
      <c r="B13" s="177" t="s">
        <v>197</v>
      </c>
      <c r="C13" s="175"/>
      <c r="D13" s="176"/>
      <c r="E13" s="137">
        <f ca="1">ROUND(E11*0.08,2)</f>
        <v>2310.4299999999998</v>
      </c>
      <c r="F13" s="73"/>
      <c r="G13" s="172"/>
      <c r="H13" s="173"/>
      <c r="I13" s="172"/>
    </row>
    <row r="14" spans="1:9" s="70" customFormat="1" ht="25.05" customHeight="1">
      <c r="A14" s="76">
        <v>11</v>
      </c>
      <c r="B14" s="177" t="s">
        <v>198</v>
      </c>
      <c r="C14" s="175"/>
      <c r="D14" s="176"/>
      <c r="E14" s="137">
        <f ca="1">SUM(E11:E13)</f>
        <v>31190.78</v>
      </c>
      <c r="F14" s="73"/>
      <c r="G14" s="73"/>
      <c r="H14" s="73"/>
      <c r="I14" s="73"/>
    </row>
    <row r="15" spans="1:9" ht="30" customHeight="1">
      <c r="C15" s="138"/>
      <c r="D15" s="138"/>
      <c r="F15" s="132"/>
      <c r="G15" s="73"/>
      <c r="H15" s="132"/>
    </row>
    <row r="16" spans="1:9" ht="36" customHeight="1">
      <c r="D16" s="168" t="s">
        <v>204</v>
      </c>
      <c r="E16" s="165" t="s">
        <v>199</v>
      </c>
      <c r="F16" s="132"/>
      <c r="G16" s="132"/>
      <c r="H16" s="132"/>
    </row>
    <row r="17" spans="3:8" ht="19.05" customHeight="1">
      <c r="D17" s="139" t="s">
        <v>43</v>
      </c>
      <c r="E17" s="163"/>
      <c r="F17" s="132"/>
      <c r="G17" s="132"/>
      <c r="H17" s="132"/>
    </row>
    <row r="18" spans="3:8" ht="25.05" customHeight="1">
      <c r="C18" s="138"/>
      <c r="D18" s="139" t="s">
        <v>44</v>
      </c>
      <c r="E18" s="165" t="s">
        <v>200</v>
      </c>
      <c r="F18" s="132"/>
      <c r="G18" s="132"/>
      <c r="H18" s="132"/>
    </row>
    <row r="19" spans="3:8" ht="30" customHeight="1">
      <c r="C19" s="140"/>
      <c r="D19" s="139" t="s">
        <v>45</v>
      </c>
      <c r="E19" s="164"/>
      <c r="F19" s="132"/>
      <c r="G19" s="132"/>
      <c r="H19" s="132"/>
    </row>
    <row r="20" spans="3:8" ht="30" customHeight="1">
      <c r="C20" s="140"/>
      <c r="D20" s="140"/>
      <c r="F20" s="132"/>
      <c r="G20" s="132"/>
      <c r="H20" s="132"/>
    </row>
    <row r="21" spans="3:8" ht="39.299999999999997" customHeight="1">
      <c r="C21" s="140"/>
      <c r="D21" s="140"/>
      <c r="F21" s="132"/>
      <c r="G21" s="132"/>
      <c r="H21" s="132"/>
    </row>
    <row r="22" spans="3:8" ht="39.299999999999997" customHeight="1">
      <c r="C22" s="140"/>
      <c r="D22" s="140"/>
      <c r="F22" s="132"/>
      <c r="G22" s="132"/>
      <c r="H22" s="132"/>
    </row>
    <row r="23" spans="3:8" ht="39.299999999999997" customHeight="1">
      <c r="C23" s="140"/>
      <c r="D23" s="140"/>
      <c r="F23" s="132"/>
      <c r="G23" s="132"/>
      <c r="H23" s="132"/>
    </row>
    <row r="24" spans="3:8" ht="39.299999999999997" customHeight="1">
      <c r="C24" s="140"/>
      <c r="D24" s="140"/>
      <c r="F24" s="132"/>
      <c r="G24" s="132"/>
      <c r="H24" s="132"/>
    </row>
    <row r="25" spans="3:8" ht="39.299999999999997" customHeight="1">
      <c r="C25" s="140"/>
      <c r="D25" s="140"/>
      <c r="F25" s="132"/>
      <c r="G25" s="132"/>
      <c r="H25" s="132"/>
    </row>
    <row r="26" spans="3:8" ht="39.299999999999997" customHeight="1">
      <c r="C26" s="140"/>
      <c r="D26" s="140"/>
      <c r="F26" s="132"/>
      <c r="G26" s="132"/>
      <c r="H26" s="132"/>
    </row>
    <row r="27" spans="3:8" ht="39.299999999999997" customHeight="1">
      <c r="C27" s="140"/>
      <c r="D27" s="140"/>
      <c r="F27" s="132"/>
      <c r="G27" s="132"/>
      <c r="H27" s="132"/>
    </row>
    <row r="28" spans="3:8" ht="39.299999999999997" customHeight="1">
      <c r="C28" s="140"/>
      <c r="D28" s="140"/>
      <c r="F28" s="132"/>
      <c r="G28" s="132"/>
      <c r="H28" s="132"/>
    </row>
    <row r="29" spans="3:8" ht="39.299999999999997" customHeight="1">
      <c r="C29" s="140"/>
      <c r="D29" s="140"/>
      <c r="F29" s="132"/>
      <c r="G29" s="132"/>
      <c r="H29" s="132"/>
    </row>
    <row r="30" spans="3:8" ht="39.299999999999997" customHeight="1">
      <c r="C30" s="140"/>
      <c r="D30" s="140"/>
      <c r="F30" s="132"/>
      <c r="G30" s="132"/>
      <c r="H30" s="132"/>
    </row>
    <row r="31" spans="3:8" ht="39.299999999999997" customHeight="1">
      <c r="C31" s="140"/>
      <c r="D31" s="140"/>
      <c r="F31" s="132"/>
      <c r="G31" s="132"/>
      <c r="H31" s="132"/>
    </row>
    <row r="32" spans="3:8" ht="39.299999999999997" customHeight="1">
      <c r="C32" s="140"/>
      <c r="D32" s="140"/>
      <c r="F32" s="132"/>
      <c r="G32" s="132"/>
      <c r="H32" s="132"/>
    </row>
    <row r="33" spans="3:8" ht="39.299999999999997" customHeight="1">
      <c r="C33" s="140"/>
      <c r="D33" s="140"/>
      <c r="F33" s="132"/>
      <c r="G33" s="132"/>
      <c r="H33" s="132"/>
    </row>
    <row r="34" spans="3:8" ht="39.299999999999997" customHeight="1">
      <c r="C34" s="140"/>
      <c r="D34" s="140"/>
      <c r="F34" s="132"/>
      <c r="G34" s="132"/>
      <c r="H34" s="132"/>
    </row>
    <row r="35" spans="3:8" ht="39.299999999999997" customHeight="1">
      <c r="C35" s="140"/>
      <c r="D35" s="140"/>
      <c r="F35" s="132"/>
      <c r="G35" s="132"/>
      <c r="H35" s="132"/>
    </row>
    <row r="36" spans="3:8" ht="39.299999999999997" customHeight="1">
      <c r="C36" s="140"/>
      <c r="D36" s="140"/>
      <c r="F36" s="132"/>
      <c r="G36" s="132"/>
      <c r="H36" s="132"/>
    </row>
    <row r="37" spans="3:8" ht="39.299999999999997" customHeight="1">
      <c r="C37" s="140"/>
      <c r="D37" s="140"/>
      <c r="F37" s="132"/>
      <c r="G37" s="132"/>
      <c r="H37" s="132"/>
    </row>
    <row r="38" spans="3:8" ht="39.299999999999997" customHeight="1">
      <c r="C38" s="140"/>
      <c r="D38" s="140"/>
      <c r="F38" s="132"/>
      <c r="G38" s="132"/>
      <c r="H38" s="132"/>
    </row>
    <row r="39" spans="3:8" ht="39.299999999999997" customHeight="1">
      <c r="C39" s="140"/>
      <c r="D39" s="140"/>
      <c r="F39" s="132"/>
      <c r="G39" s="132"/>
      <c r="H39" s="132"/>
    </row>
    <row r="40" spans="3:8" ht="39.299999999999997" customHeight="1">
      <c r="C40" s="140"/>
      <c r="D40" s="140"/>
      <c r="F40" s="132"/>
      <c r="G40" s="132"/>
      <c r="H40" s="132"/>
    </row>
    <row r="41" spans="3:8" ht="39.299999999999997" customHeight="1">
      <c r="C41" s="140"/>
      <c r="D41" s="140"/>
      <c r="F41" s="132"/>
      <c r="G41" s="132"/>
      <c r="H41" s="132"/>
    </row>
    <row r="42" spans="3:8" ht="39.299999999999997" customHeight="1">
      <c r="C42" s="140"/>
      <c r="D42" s="140"/>
      <c r="F42" s="132"/>
      <c r="G42" s="132"/>
      <c r="H42" s="132"/>
    </row>
    <row r="43" spans="3:8" ht="39.299999999999997" customHeight="1">
      <c r="C43" s="140"/>
      <c r="D43" s="140"/>
      <c r="F43" s="132"/>
      <c r="G43" s="132"/>
      <c r="H43" s="132"/>
    </row>
    <row r="44" spans="3:8" ht="39.299999999999997" customHeight="1">
      <c r="C44" s="140"/>
      <c r="D44" s="140"/>
      <c r="F44" s="132"/>
      <c r="G44" s="132"/>
      <c r="H44" s="132"/>
    </row>
    <row r="45" spans="3:8" ht="39.299999999999997" customHeight="1">
      <c r="C45" s="140"/>
      <c r="D45" s="140"/>
      <c r="F45" s="132"/>
      <c r="G45" s="132"/>
      <c r="H45" s="132"/>
    </row>
    <row r="46" spans="3:8" ht="39.299999999999997" customHeight="1">
      <c r="C46" s="140"/>
      <c r="D46" s="140"/>
      <c r="F46" s="132"/>
      <c r="G46" s="132"/>
      <c r="H46" s="132"/>
    </row>
    <row r="47" spans="3:8" ht="39.299999999999997" customHeight="1">
      <c r="C47" s="140"/>
      <c r="D47" s="140"/>
      <c r="F47" s="132"/>
      <c r="G47" s="132"/>
      <c r="H47" s="132"/>
    </row>
    <row r="48" spans="3:8" ht="39.299999999999997" customHeight="1">
      <c r="C48" s="140"/>
      <c r="D48" s="140"/>
      <c r="F48" s="132"/>
      <c r="G48" s="132"/>
      <c r="H48" s="132"/>
    </row>
    <row r="49" spans="3:8" ht="39.299999999999997" customHeight="1">
      <c r="C49" s="140"/>
      <c r="D49" s="140"/>
      <c r="F49" s="132"/>
      <c r="G49" s="132"/>
      <c r="H49" s="132"/>
    </row>
    <row r="50" spans="3:8" ht="39.299999999999997" customHeight="1">
      <c r="C50" s="140"/>
      <c r="D50" s="140"/>
      <c r="F50" s="132"/>
      <c r="G50" s="132"/>
      <c r="H50" s="132"/>
    </row>
    <row r="51" spans="3:8" ht="39.299999999999997" customHeight="1">
      <c r="C51" s="171"/>
      <c r="D51" s="171"/>
      <c r="F51" s="132"/>
      <c r="G51" s="132"/>
      <c r="H51" s="132"/>
    </row>
    <row r="52" spans="3:8" ht="39.299999999999997" customHeight="1">
      <c r="C52" s="171"/>
      <c r="D52" s="171"/>
      <c r="F52" s="132"/>
      <c r="G52" s="132"/>
      <c r="H52" s="132"/>
    </row>
    <row r="53" spans="3:8" ht="39.299999999999997" customHeight="1">
      <c r="C53" s="138"/>
      <c r="D53" s="138"/>
      <c r="F53" s="132"/>
      <c r="G53" s="132"/>
      <c r="H53" s="132"/>
    </row>
    <row r="54" spans="3:8" ht="39.299999999999997" customHeight="1">
      <c r="C54" s="138"/>
      <c r="D54" s="138"/>
      <c r="F54" s="132"/>
      <c r="G54" s="132"/>
      <c r="H54" s="132"/>
    </row>
    <row r="55" spans="3:8" ht="39.299999999999997" customHeight="1">
      <c r="C55" s="138"/>
      <c r="D55" s="138"/>
      <c r="F55" s="132"/>
      <c r="G55" s="132"/>
      <c r="H55" s="132"/>
    </row>
    <row r="56" spans="3:8" ht="39.299999999999997" customHeight="1">
      <c r="C56" s="138"/>
      <c r="D56" s="138"/>
      <c r="F56" s="132"/>
      <c r="G56" s="132"/>
      <c r="H56" s="132"/>
    </row>
    <row r="57" spans="3:8" ht="39.299999999999997" customHeight="1">
      <c r="C57" s="138"/>
      <c r="D57" s="138"/>
      <c r="F57" s="132"/>
      <c r="G57" s="132"/>
      <c r="H57" s="132"/>
    </row>
    <row r="58" spans="3:8" ht="39.299999999999997" customHeight="1">
      <c r="C58" s="138"/>
      <c r="D58" s="138"/>
      <c r="F58" s="132"/>
      <c r="G58" s="132"/>
      <c r="H58" s="132"/>
    </row>
    <row r="59" spans="3:8" ht="39.299999999999997" customHeight="1">
      <c r="C59" s="138"/>
      <c r="D59" s="138"/>
      <c r="F59" s="132"/>
      <c r="G59" s="132"/>
      <c r="H59" s="132"/>
    </row>
    <row r="60" spans="3:8" ht="39.299999999999997" customHeight="1">
      <c r="C60" s="138"/>
      <c r="D60" s="138"/>
      <c r="F60" s="132"/>
      <c r="G60" s="132"/>
      <c r="H60" s="132"/>
    </row>
    <row r="61" spans="3:8" ht="39.299999999999997" customHeight="1">
      <c r="C61" s="138"/>
      <c r="D61" s="138"/>
      <c r="F61" s="132"/>
      <c r="G61" s="132"/>
      <c r="H61" s="132"/>
    </row>
    <row r="62" spans="3:8" ht="39.299999999999997" customHeight="1">
      <c r="C62" s="138"/>
      <c r="D62" s="138"/>
      <c r="F62" s="132"/>
      <c r="G62" s="132"/>
      <c r="H62" s="132"/>
    </row>
    <row r="63" spans="3:8" ht="39.299999999999997" customHeight="1">
      <c r="C63" s="138"/>
      <c r="D63" s="138"/>
      <c r="F63" s="132"/>
      <c r="G63" s="132"/>
      <c r="H63" s="132"/>
    </row>
    <row r="64" spans="3:8" ht="39.299999999999997" customHeight="1">
      <c r="C64" s="138"/>
      <c r="D64" s="138"/>
      <c r="F64" s="132"/>
      <c r="G64" s="132"/>
      <c r="H64" s="132"/>
    </row>
    <row r="65" spans="3:8" ht="39.299999999999997" customHeight="1">
      <c r="C65" s="138"/>
      <c r="D65" s="138"/>
      <c r="F65" s="132"/>
      <c r="G65" s="132"/>
      <c r="H65" s="132"/>
    </row>
    <row r="66" spans="3:8" ht="39.299999999999997" customHeight="1">
      <c r="C66" s="138"/>
      <c r="D66" s="138"/>
      <c r="F66" s="132"/>
      <c r="G66" s="132"/>
      <c r="H66" s="132"/>
    </row>
    <row r="67" spans="3:8" ht="39.299999999999997" customHeight="1">
      <c r="C67" s="138"/>
      <c r="D67" s="138"/>
      <c r="F67" s="132"/>
      <c r="G67" s="132"/>
      <c r="H67" s="132"/>
    </row>
    <row r="68" spans="3:8" ht="39.299999999999997" customHeight="1">
      <c r="C68" s="138"/>
      <c r="D68" s="138"/>
      <c r="F68" s="132"/>
      <c r="G68" s="132"/>
      <c r="H68" s="132"/>
    </row>
    <row r="69" spans="3:8" ht="39.299999999999997" customHeight="1">
      <c r="C69" s="138"/>
      <c r="D69" s="138"/>
      <c r="F69" s="132"/>
      <c r="G69" s="132"/>
      <c r="H69" s="132"/>
    </row>
    <row r="70" spans="3:8" ht="39.299999999999997" customHeight="1">
      <c r="C70" s="138"/>
      <c r="D70" s="138"/>
      <c r="F70" s="132"/>
      <c r="G70" s="132"/>
      <c r="H70" s="132"/>
    </row>
    <row r="71" spans="3:8">
      <c r="C71" s="138"/>
      <c r="D71" s="138"/>
      <c r="F71" s="132"/>
      <c r="G71" s="132"/>
      <c r="H71" s="132"/>
    </row>
    <row r="72" spans="3:8" ht="39.299999999999997" customHeight="1">
      <c r="C72" s="138"/>
      <c r="D72" s="138"/>
      <c r="F72" s="132"/>
      <c r="G72" s="132"/>
      <c r="H72" s="132"/>
    </row>
    <row r="73" spans="3:8" ht="39.299999999999997" customHeight="1">
      <c r="C73" s="138"/>
      <c r="F73" s="132"/>
      <c r="G73" s="132"/>
      <c r="H73" s="132"/>
    </row>
    <row r="74" spans="3:8" ht="39.299999999999997" customHeight="1">
      <c r="C74" s="138"/>
      <c r="D74" s="138"/>
      <c r="F74" s="132"/>
      <c r="G74" s="132"/>
      <c r="H74" s="132"/>
    </row>
    <row r="75" spans="3:8" ht="39.299999999999997" customHeight="1">
      <c r="C75" s="138"/>
      <c r="D75" s="138"/>
      <c r="F75" s="132"/>
      <c r="G75" s="132"/>
      <c r="H75" s="132"/>
    </row>
    <row r="76" spans="3:8" ht="39.299999999999997" customHeight="1">
      <c r="C76" s="138"/>
      <c r="D76" s="138"/>
      <c r="F76" s="132"/>
      <c r="G76" s="132"/>
      <c r="H76" s="132"/>
    </row>
    <row r="77" spans="3:8" ht="39.299999999999997" customHeight="1">
      <c r="C77" s="138"/>
      <c r="D77" s="138"/>
      <c r="F77" s="132"/>
      <c r="G77" s="132"/>
      <c r="H77" s="132"/>
    </row>
    <row r="78" spans="3:8" ht="39.299999999999997" customHeight="1">
      <c r="C78" s="138"/>
      <c r="D78" s="138"/>
      <c r="F78" s="132"/>
      <c r="G78" s="132"/>
      <c r="H78" s="132"/>
    </row>
    <row r="79" spans="3:8" ht="39.299999999999997" customHeight="1">
      <c r="C79" s="138"/>
      <c r="D79" s="138"/>
      <c r="F79" s="132"/>
      <c r="G79" s="132"/>
      <c r="H79" s="132"/>
    </row>
    <row r="80" spans="3:8" ht="39.299999999999997" customHeight="1">
      <c r="C80" s="138"/>
      <c r="D80" s="138"/>
      <c r="F80" s="132"/>
      <c r="G80" s="132"/>
      <c r="H80" s="132"/>
    </row>
    <row r="81" spans="3:8" ht="39.299999999999997" customHeight="1">
      <c r="C81" s="138"/>
      <c r="D81" s="138"/>
      <c r="F81" s="132"/>
      <c r="G81" s="132"/>
      <c r="H81" s="132"/>
    </row>
    <row r="82" spans="3:8" ht="39.299999999999997" customHeight="1">
      <c r="C82" s="138"/>
      <c r="D82" s="138"/>
      <c r="F82" s="132"/>
      <c r="G82" s="132"/>
      <c r="H82" s="132"/>
    </row>
    <row r="83" spans="3:8" ht="39.299999999999997" customHeight="1">
      <c r="C83" s="138"/>
      <c r="D83" s="138"/>
      <c r="F83" s="132"/>
      <c r="G83" s="132"/>
      <c r="H83" s="132"/>
    </row>
    <row r="84" spans="3:8" ht="39.299999999999997" customHeight="1">
      <c r="C84" s="138"/>
      <c r="D84" s="138"/>
      <c r="F84" s="132"/>
      <c r="G84" s="132"/>
      <c r="H84" s="132"/>
    </row>
    <row r="85" spans="3:8" ht="39.299999999999997" customHeight="1">
      <c r="C85" s="138"/>
      <c r="D85" s="138"/>
      <c r="F85" s="132"/>
      <c r="G85" s="132"/>
      <c r="H85" s="132"/>
    </row>
    <row r="86" spans="3:8" ht="39.299999999999997" customHeight="1">
      <c r="C86" s="138"/>
      <c r="D86" s="138"/>
      <c r="F86" s="132"/>
      <c r="G86" s="132"/>
      <c r="H86" s="132"/>
    </row>
    <row r="87" spans="3:8" ht="39.299999999999997" customHeight="1">
      <c r="C87" s="138"/>
      <c r="D87" s="138"/>
      <c r="F87" s="132"/>
      <c r="G87" s="132"/>
      <c r="H87" s="132"/>
    </row>
    <row r="88" spans="3:8" ht="39.299999999999997" customHeight="1">
      <c r="C88" s="138"/>
      <c r="D88" s="138"/>
      <c r="F88" s="132"/>
      <c r="G88" s="132"/>
      <c r="H88" s="132"/>
    </row>
    <row r="89" spans="3:8" ht="39.299999999999997" customHeight="1">
      <c r="C89" s="138"/>
      <c r="D89" s="138"/>
      <c r="F89" s="132"/>
      <c r="G89" s="132"/>
      <c r="H89" s="132"/>
    </row>
    <row r="90" spans="3:8" ht="39.299999999999997" customHeight="1">
      <c r="C90" s="138"/>
      <c r="D90" s="138"/>
      <c r="F90" s="132"/>
      <c r="G90" s="132"/>
      <c r="H90" s="132"/>
    </row>
    <row r="91" spans="3:8" ht="39.299999999999997" customHeight="1">
      <c r="C91" s="138"/>
      <c r="D91" s="138"/>
      <c r="F91" s="132"/>
      <c r="G91" s="132"/>
      <c r="H91" s="132"/>
    </row>
    <row r="92" spans="3:8" ht="39.299999999999997" customHeight="1">
      <c r="C92" s="138"/>
      <c r="D92" s="138"/>
      <c r="F92" s="132"/>
      <c r="G92" s="132"/>
      <c r="H92" s="132"/>
    </row>
    <row r="93" spans="3:8" ht="39.299999999999997" customHeight="1">
      <c r="C93" s="138"/>
      <c r="D93" s="138"/>
      <c r="F93" s="132"/>
      <c r="G93" s="132"/>
      <c r="H93" s="132"/>
    </row>
    <row r="94" spans="3:8" ht="39.299999999999997" customHeight="1">
      <c r="C94" s="138"/>
      <c r="D94" s="138"/>
      <c r="F94" s="132"/>
      <c r="G94" s="132"/>
      <c r="H94" s="132"/>
    </row>
    <row r="95" spans="3:8" ht="39.299999999999997" customHeight="1">
      <c r="C95" s="138"/>
      <c r="D95" s="138"/>
      <c r="F95" s="132"/>
      <c r="G95" s="132"/>
      <c r="H95" s="132"/>
    </row>
    <row r="96" spans="3:8" ht="39.299999999999997" customHeight="1">
      <c r="C96" s="138"/>
      <c r="D96" s="138"/>
      <c r="F96" s="132"/>
      <c r="G96" s="132"/>
      <c r="H96" s="132"/>
    </row>
    <row r="97" spans="3:8" ht="39.299999999999997" customHeight="1">
      <c r="C97" s="138"/>
      <c r="D97" s="138"/>
      <c r="F97" s="132"/>
      <c r="G97" s="132"/>
      <c r="H97" s="132"/>
    </row>
    <row r="98" spans="3:8" ht="39.299999999999997" customHeight="1">
      <c r="C98" s="138"/>
      <c r="D98" s="138"/>
      <c r="F98" s="132"/>
      <c r="G98" s="132"/>
      <c r="H98" s="132"/>
    </row>
    <row r="99" spans="3:8" ht="39.299999999999997" customHeight="1">
      <c r="C99" s="138"/>
      <c r="D99" s="138"/>
      <c r="F99" s="132"/>
      <c r="G99" s="132"/>
      <c r="H99" s="132"/>
    </row>
    <row r="100" spans="3:8" ht="39.299999999999997" customHeight="1">
      <c r="C100" s="138"/>
      <c r="D100" s="138"/>
      <c r="F100" s="132"/>
      <c r="G100" s="132"/>
      <c r="H100" s="132"/>
    </row>
    <row r="101" spans="3:8" ht="39.299999999999997" customHeight="1">
      <c r="C101" s="138"/>
      <c r="D101" s="138"/>
      <c r="F101" s="132"/>
      <c r="G101" s="132"/>
      <c r="H101" s="132"/>
    </row>
    <row r="102" spans="3:8" ht="39.299999999999997" customHeight="1">
      <c r="C102" s="138"/>
      <c r="D102" s="138"/>
      <c r="F102" s="132"/>
      <c r="G102" s="132"/>
      <c r="H102" s="132"/>
    </row>
    <row r="103" spans="3:8" ht="39.299999999999997" customHeight="1">
      <c r="C103" s="138"/>
      <c r="D103" s="138"/>
      <c r="F103" s="132"/>
      <c r="G103" s="132"/>
      <c r="H103" s="132"/>
    </row>
    <row r="104" spans="3:8" ht="39.299999999999997" customHeight="1">
      <c r="C104" s="138"/>
      <c r="D104" s="138"/>
      <c r="F104" s="132"/>
      <c r="G104" s="132"/>
      <c r="H104" s="132"/>
    </row>
    <row r="105" spans="3:8" ht="39.299999999999997" customHeight="1">
      <c r="C105" s="138"/>
      <c r="D105" s="138"/>
      <c r="F105" s="132"/>
      <c r="G105" s="132"/>
      <c r="H105" s="132"/>
    </row>
    <row r="106" spans="3:8" ht="39.299999999999997" customHeight="1">
      <c r="C106" s="138"/>
      <c r="D106" s="138"/>
      <c r="F106" s="132"/>
      <c r="G106" s="132"/>
      <c r="H106" s="132"/>
    </row>
    <row r="107" spans="3:8" ht="39.299999999999997" customHeight="1">
      <c r="C107" s="138"/>
      <c r="D107" s="138"/>
      <c r="F107" s="132"/>
      <c r="G107" s="132"/>
      <c r="H107" s="132"/>
    </row>
    <row r="108" spans="3:8" ht="39.299999999999997" customHeight="1">
      <c r="C108" s="138"/>
      <c r="D108" s="138"/>
      <c r="F108" s="132"/>
      <c r="G108" s="132"/>
      <c r="H108" s="132"/>
    </row>
    <row r="109" spans="3:8" ht="39.299999999999997" customHeight="1">
      <c r="C109" s="138"/>
      <c r="D109" s="138"/>
      <c r="F109" s="132"/>
      <c r="G109" s="132"/>
      <c r="H109" s="132"/>
    </row>
    <row r="110" spans="3:8" ht="39.299999999999997" customHeight="1">
      <c r="C110" s="138"/>
      <c r="D110" s="138"/>
      <c r="F110" s="132"/>
      <c r="G110" s="132"/>
      <c r="H110" s="132"/>
    </row>
    <row r="111" spans="3:8" ht="39.299999999999997" customHeight="1">
      <c r="C111" s="138"/>
      <c r="D111" s="138"/>
      <c r="F111" s="132"/>
      <c r="G111" s="132"/>
      <c r="H111" s="132"/>
    </row>
    <row r="112" spans="3:8" ht="39.299999999999997" customHeight="1">
      <c r="C112" s="138"/>
      <c r="D112" s="138"/>
      <c r="F112" s="132"/>
      <c r="G112" s="132"/>
      <c r="H112" s="132"/>
    </row>
    <row r="113" spans="3:8" ht="39.299999999999997" customHeight="1">
      <c r="C113" s="138"/>
      <c r="D113" s="138"/>
      <c r="F113" s="132"/>
      <c r="G113" s="132"/>
      <c r="H113" s="132"/>
    </row>
    <row r="114" spans="3:8" ht="39.299999999999997" customHeight="1">
      <c r="C114" s="138"/>
      <c r="D114" s="138"/>
      <c r="F114" s="132"/>
      <c r="G114" s="132"/>
      <c r="H114" s="132"/>
    </row>
    <row r="115" spans="3:8" ht="39.299999999999997" customHeight="1">
      <c r="C115" s="138"/>
      <c r="D115" s="138"/>
      <c r="F115" s="132"/>
      <c r="G115" s="132"/>
      <c r="H115" s="132"/>
    </row>
    <row r="116" spans="3:8" ht="39.299999999999997" customHeight="1">
      <c r="C116" s="138"/>
      <c r="D116" s="138"/>
      <c r="F116" s="132"/>
      <c r="G116" s="132"/>
      <c r="H116" s="132"/>
    </row>
    <row r="117" spans="3:8" ht="39.299999999999997" customHeight="1">
      <c r="C117" s="138"/>
      <c r="D117" s="138"/>
      <c r="F117" s="132"/>
      <c r="G117" s="132"/>
      <c r="H117" s="132"/>
    </row>
    <row r="118" spans="3:8" ht="39.299999999999997" customHeight="1">
      <c r="C118" s="138"/>
      <c r="D118" s="138"/>
      <c r="F118" s="132"/>
      <c r="G118" s="132"/>
      <c r="H118" s="132"/>
    </row>
    <row r="119" spans="3:8" ht="39.299999999999997" customHeight="1">
      <c r="C119" s="138"/>
      <c r="D119" s="138"/>
      <c r="F119" s="132"/>
      <c r="G119" s="132"/>
      <c r="H119" s="132"/>
    </row>
    <row r="120" spans="3:8" ht="39.299999999999997" customHeight="1">
      <c r="C120" s="138"/>
      <c r="D120" s="138"/>
      <c r="F120" s="132"/>
      <c r="G120" s="132"/>
      <c r="H120" s="132"/>
    </row>
    <row r="121" spans="3:8" ht="39.299999999999997" customHeight="1">
      <c r="C121" s="138"/>
      <c r="D121" s="138"/>
      <c r="F121" s="132"/>
      <c r="G121" s="132"/>
      <c r="H121" s="132"/>
    </row>
    <row r="122" spans="3:8" ht="39.299999999999997" customHeight="1">
      <c r="C122" s="138"/>
      <c r="D122" s="138"/>
      <c r="F122" s="132"/>
      <c r="G122" s="132"/>
      <c r="H122" s="132"/>
    </row>
    <row r="123" spans="3:8" ht="39.299999999999997" customHeight="1">
      <c r="C123" s="138"/>
      <c r="D123" s="138"/>
      <c r="F123" s="132"/>
      <c r="G123" s="132"/>
      <c r="H123" s="132"/>
    </row>
    <row r="124" spans="3:8" ht="39.299999999999997" customHeight="1">
      <c r="C124" s="138"/>
      <c r="D124" s="138"/>
      <c r="F124" s="132"/>
      <c r="G124" s="132"/>
      <c r="H124" s="132"/>
    </row>
    <row r="125" spans="3:8" ht="39.299999999999997" customHeight="1">
      <c r="C125" s="138"/>
      <c r="D125" s="138"/>
      <c r="F125" s="132"/>
      <c r="G125" s="132"/>
      <c r="H125" s="132"/>
    </row>
    <row r="126" spans="3:8" ht="39.299999999999997" customHeight="1">
      <c r="C126" s="138"/>
      <c r="D126" s="138"/>
      <c r="F126" s="132"/>
      <c r="G126" s="132"/>
      <c r="H126" s="132"/>
    </row>
    <row r="127" spans="3:8" ht="39.299999999999997" customHeight="1">
      <c r="C127" s="138"/>
      <c r="D127" s="138"/>
      <c r="F127" s="132"/>
      <c r="G127" s="132"/>
      <c r="H127" s="132"/>
    </row>
    <row r="128" spans="3:8" ht="39.299999999999997" customHeight="1">
      <c r="C128" s="138"/>
      <c r="D128" s="138"/>
      <c r="F128" s="132"/>
      <c r="G128" s="132"/>
      <c r="H128" s="132"/>
    </row>
    <row r="129" spans="3:8" ht="39.299999999999997" customHeight="1">
      <c r="C129" s="138"/>
      <c r="D129" s="138"/>
      <c r="F129" s="132"/>
      <c r="G129" s="132"/>
      <c r="H129" s="132"/>
    </row>
    <row r="130" spans="3:8" ht="39.299999999999997" customHeight="1">
      <c r="C130" s="138"/>
      <c r="D130" s="138"/>
      <c r="F130" s="132"/>
      <c r="G130" s="132"/>
      <c r="H130" s="132"/>
    </row>
    <row r="131" spans="3:8" ht="39.299999999999997" customHeight="1">
      <c r="C131" s="138"/>
      <c r="D131" s="138"/>
      <c r="F131" s="132"/>
      <c r="G131" s="132"/>
      <c r="H131" s="132"/>
    </row>
    <row r="132" spans="3:8" ht="39.299999999999997" customHeight="1">
      <c r="C132" s="138"/>
      <c r="D132" s="138"/>
      <c r="F132" s="132"/>
      <c r="G132" s="132"/>
      <c r="H132" s="132"/>
    </row>
    <row r="133" spans="3:8" ht="39.299999999999997" customHeight="1">
      <c r="C133" s="138"/>
      <c r="D133" s="138"/>
      <c r="F133" s="132"/>
      <c r="G133" s="132"/>
      <c r="H133" s="132"/>
    </row>
    <row r="134" spans="3:8" ht="39.299999999999997" customHeight="1">
      <c r="C134" s="138"/>
      <c r="D134" s="138"/>
      <c r="F134" s="132"/>
      <c r="G134" s="132"/>
      <c r="H134" s="132"/>
    </row>
    <row r="135" spans="3:8" ht="39.299999999999997" customHeight="1">
      <c r="C135" s="138"/>
      <c r="D135" s="138"/>
      <c r="F135" s="132"/>
      <c r="G135" s="132"/>
      <c r="H135" s="132"/>
    </row>
    <row r="136" spans="3:8" ht="39.299999999999997" customHeight="1">
      <c r="C136" s="138"/>
      <c r="D136" s="138"/>
      <c r="F136" s="132"/>
      <c r="G136" s="132"/>
      <c r="H136" s="132"/>
    </row>
    <row r="137" spans="3:8" ht="39.299999999999997" customHeight="1">
      <c r="C137" s="138"/>
      <c r="D137" s="138"/>
      <c r="F137" s="132"/>
      <c r="G137" s="132"/>
      <c r="H137" s="132"/>
    </row>
    <row r="138" spans="3:8" ht="39.299999999999997" customHeight="1">
      <c r="C138" s="138"/>
      <c r="D138" s="138"/>
      <c r="F138" s="132"/>
      <c r="G138" s="132"/>
      <c r="H138" s="132"/>
    </row>
    <row r="139" spans="3:8" ht="39.299999999999997" customHeight="1">
      <c r="C139" s="138"/>
      <c r="D139" s="138"/>
      <c r="F139" s="132"/>
      <c r="G139" s="132"/>
      <c r="H139" s="132"/>
    </row>
    <row r="140" spans="3:8" ht="39.299999999999997" customHeight="1">
      <c r="C140" s="138"/>
      <c r="D140" s="138"/>
      <c r="F140" s="132"/>
      <c r="G140" s="132"/>
      <c r="H140" s="132"/>
    </row>
    <row r="141" spans="3:8" ht="39.299999999999997" customHeight="1">
      <c r="C141" s="138"/>
      <c r="D141" s="138"/>
      <c r="F141" s="132"/>
      <c r="G141" s="132"/>
      <c r="H141" s="132"/>
    </row>
    <row r="142" spans="3:8" ht="39.299999999999997" customHeight="1">
      <c r="C142" s="138"/>
      <c r="D142" s="138"/>
      <c r="F142" s="132"/>
      <c r="G142" s="132"/>
      <c r="H142" s="132"/>
    </row>
    <row r="143" spans="3:8" ht="39.299999999999997" customHeight="1">
      <c r="C143" s="138"/>
      <c r="D143" s="138"/>
      <c r="F143" s="132"/>
      <c r="G143" s="132"/>
      <c r="H143" s="132"/>
    </row>
    <row r="144" spans="3:8" ht="39.299999999999997" customHeight="1">
      <c r="C144" s="138"/>
      <c r="D144" s="138"/>
      <c r="F144" s="132"/>
      <c r="G144" s="132"/>
      <c r="H144" s="132"/>
    </row>
    <row r="145" spans="3:8" ht="39.299999999999997" customHeight="1">
      <c r="C145" s="138"/>
      <c r="D145" s="138"/>
      <c r="F145" s="132"/>
      <c r="G145" s="132"/>
      <c r="H145" s="132"/>
    </row>
    <row r="146" spans="3:8" ht="39.299999999999997" customHeight="1">
      <c r="C146" s="138"/>
      <c r="D146" s="138"/>
      <c r="F146" s="132"/>
      <c r="G146" s="132"/>
      <c r="H146" s="132"/>
    </row>
    <row r="147" spans="3:8" ht="39.299999999999997" customHeight="1">
      <c r="C147" s="138"/>
      <c r="D147" s="138"/>
      <c r="F147" s="132"/>
      <c r="G147" s="132"/>
      <c r="H147" s="132"/>
    </row>
    <row r="148" spans="3:8" ht="39.299999999999997" customHeight="1">
      <c r="C148" s="138"/>
      <c r="D148" s="138"/>
      <c r="F148" s="132"/>
      <c r="G148" s="132"/>
      <c r="H148" s="132"/>
    </row>
    <row r="149" spans="3:8" ht="39.299999999999997" customHeight="1">
      <c r="C149" s="138"/>
      <c r="D149" s="138"/>
      <c r="F149" s="132"/>
      <c r="G149" s="132"/>
      <c r="H149" s="132"/>
    </row>
    <row r="150" spans="3:8" ht="39.299999999999997" customHeight="1">
      <c r="C150" s="138"/>
      <c r="D150" s="138"/>
      <c r="F150" s="132"/>
      <c r="G150" s="132"/>
      <c r="H150" s="132"/>
    </row>
    <row r="151" spans="3:8" ht="39.299999999999997" customHeight="1">
      <c r="C151" s="138"/>
      <c r="D151" s="138"/>
      <c r="F151" s="132"/>
      <c r="G151" s="132"/>
      <c r="H151" s="132"/>
    </row>
    <row r="152" spans="3:8">
      <c r="C152" s="138"/>
      <c r="D152" s="138"/>
      <c r="F152" s="132"/>
      <c r="G152" s="132"/>
      <c r="H152" s="132"/>
    </row>
    <row r="153" spans="3:8" ht="39.299999999999997" customHeight="1">
      <c r="C153" s="138"/>
      <c r="D153" s="138"/>
      <c r="F153" s="132"/>
      <c r="G153" s="132"/>
      <c r="H153" s="132"/>
    </row>
    <row r="154" spans="3:8" ht="39.299999999999997" customHeight="1">
      <c r="C154" s="138"/>
      <c r="D154" s="138"/>
      <c r="F154" s="132"/>
      <c r="G154" s="132"/>
      <c r="H154" s="132"/>
    </row>
    <row r="155" spans="3:8" ht="39.299999999999997" customHeight="1">
      <c r="C155" s="138"/>
      <c r="D155" s="138"/>
      <c r="F155" s="132"/>
      <c r="G155" s="132"/>
      <c r="H155" s="132"/>
    </row>
    <row r="156" spans="3:8" ht="39.299999999999997" customHeight="1">
      <c r="C156" s="138"/>
      <c r="D156" s="138"/>
      <c r="F156" s="132"/>
      <c r="G156" s="132"/>
      <c r="H156" s="132"/>
    </row>
    <row r="157" spans="3:8" ht="39.299999999999997" customHeight="1">
      <c r="C157" s="138"/>
      <c r="D157" s="138"/>
      <c r="F157" s="132"/>
      <c r="G157" s="132"/>
      <c r="H157" s="132"/>
    </row>
    <row r="158" spans="3:8" ht="39.299999999999997" customHeight="1">
      <c r="C158" s="138"/>
      <c r="D158" s="138"/>
      <c r="F158" s="132"/>
      <c r="G158" s="132"/>
      <c r="H158" s="132"/>
    </row>
    <row r="159" spans="3:8" ht="39.299999999999997" customHeight="1">
      <c r="C159" s="138"/>
      <c r="D159" s="138"/>
      <c r="F159" s="132"/>
      <c r="G159" s="132"/>
      <c r="H159" s="132"/>
    </row>
    <row r="160" spans="3:8" ht="39.299999999999997" customHeight="1">
      <c r="C160" s="138"/>
      <c r="D160" s="138"/>
      <c r="F160" s="132"/>
      <c r="G160" s="132"/>
      <c r="H160" s="132"/>
    </row>
    <row r="161" spans="3:8" ht="39.299999999999997" customHeight="1">
      <c r="C161" s="138"/>
      <c r="D161" s="138"/>
      <c r="F161" s="132"/>
      <c r="G161" s="132"/>
      <c r="H161" s="132"/>
    </row>
    <row r="162" spans="3:8" ht="39.299999999999997" customHeight="1">
      <c r="C162" s="138"/>
      <c r="D162" s="138"/>
      <c r="F162" s="132"/>
      <c r="G162" s="132"/>
      <c r="H162" s="132"/>
    </row>
    <row r="163" spans="3:8" ht="39.299999999999997" customHeight="1">
      <c r="C163" s="138"/>
      <c r="D163" s="138"/>
      <c r="F163" s="132"/>
      <c r="G163" s="132"/>
      <c r="H163" s="132"/>
    </row>
    <row r="164" spans="3:8" ht="39.299999999999997" customHeight="1">
      <c r="C164" s="138"/>
      <c r="D164" s="138"/>
      <c r="F164" s="132"/>
      <c r="G164" s="132"/>
      <c r="H164" s="132"/>
    </row>
    <row r="165" spans="3:8" ht="39.299999999999997" customHeight="1">
      <c r="C165" s="138"/>
      <c r="D165" s="138"/>
      <c r="F165" s="132"/>
      <c r="G165" s="132"/>
      <c r="H165" s="132"/>
    </row>
    <row r="166" spans="3:8" ht="39.299999999999997" customHeight="1">
      <c r="C166" s="138"/>
      <c r="D166" s="138"/>
      <c r="F166" s="132"/>
      <c r="G166" s="132"/>
      <c r="H166" s="132"/>
    </row>
    <row r="167" spans="3:8" ht="39.299999999999997" customHeight="1">
      <c r="C167" s="138"/>
      <c r="D167" s="138"/>
      <c r="F167" s="132"/>
      <c r="G167" s="132"/>
      <c r="H167" s="132"/>
    </row>
    <row r="168" spans="3:8" ht="39.299999999999997" customHeight="1">
      <c r="C168" s="138"/>
      <c r="D168" s="138"/>
      <c r="F168" s="132"/>
      <c r="G168" s="132"/>
      <c r="H168" s="132"/>
    </row>
    <row r="169" spans="3:8" ht="39.299999999999997" customHeight="1">
      <c r="C169" s="138"/>
      <c r="D169" s="138"/>
      <c r="F169" s="132"/>
      <c r="G169" s="132"/>
      <c r="H169" s="132"/>
    </row>
    <row r="170" spans="3:8" ht="39.299999999999997" customHeight="1">
      <c r="C170" s="138"/>
      <c r="D170" s="138"/>
      <c r="F170" s="132"/>
      <c r="G170" s="132"/>
      <c r="H170" s="132"/>
    </row>
    <row r="171" spans="3:8">
      <c r="C171" s="138"/>
      <c r="D171" s="138"/>
      <c r="F171" s="132"/>
      <c r="G171" s="132"/>
      <c r="H171" s="132"/>
    </row>
    <row r="172" spans="3:8" ht="39.299999999999997" customHeight="1">
      <c r="C172" s="138"/>
      <c r="D172" s="138"/>
      <c r="F172" s="132"/>
      <c r="G172" s="132"/>
      <c r="H172" s="132"/>
    </row>
    <row r="173" spans="3:8" ht="39.299999999999997" customHeight="1">
      <c r="C173" s="138"/>
      <c r="D173" s="138"/>
      <c r="F173" s="132"/>
      <c r="G173" s="132"/>
      <c r="H173" s="132"/>
    </row>
    <row r="174" spans="3:8" ht="39.299999999999997" customHeight="1">
      <c r="C174" s="138"/>
      <c r="D174" s="138"/>
      <c r="F174" s="132"/>
      <c r="G174" s="132"/>
      <c r="H174" s="132"/>
    </row>
    <row r="175" spans="3:8" ht="39.299999999999997" customHeight="1">
      <c r="C175" s="138"/>
      <c r="D175" s="138"/>
      <c r="F175" s="132"/>
      <c r="G175" s="132"/>
      <c r="H175" s="132"/>
    </row>
    <row r="176" spans="3:8" ht="39.299999999999997" customHeight="1">
      <c r="C176" s="138"/>
      <c r="D176" s="138"/>
      <c r="F176" s="132"/>
      <c r="G176" s="132"/>
      <c r="H176" s="132"/>
    </row>
    <row r="177" spans="3:8" ht="39.299999999999997" customHeight="1">
      <c r="C177" s="138"/>
      <c r="D177" s="138"/>
      <c r="F177" s="132"/>
      <c r="G177" s="132"/>
      <c r="H177" s="132"/>
    </row>
    <row r="178" spans="3:8" ht="39.299999999999997" customHeight="1">
      <c r="C178" s="138"/>
      <c r="D178" s="138"/>
      <c r="F178" s="132"/>
      <c r="G178" s="132"/>
      <c r="H178" s="132"/>
    </row>
    <row r="179" spans="3:8" ht="39.299999999999997" customHeight="1">
      <c r="C179" s="138"/>
      <c r="D179" s="138"/>
      <c r="F179" s="132"/>
      <c r="G179" s="132"/>
      <c r="H179" s="132"/>
    </row>
    <row r="180" spans="3:8" ht="39.299999999999997" customHeight="1">
      <c r="C180" s="138"/>
      <c r="D180" s="138"/>
      <c r="F180" s="132"/>
      <c r="G180" s="132"/>
      <c r="H180" s="132"/>
    </row>
    <row r="181" spans="3:8" ht="39.299999999999997" customHeight="1">
      <c r="C181" s="138"/>
      <c r="D181" s="138"/>
      <c r="F181" s="132"/>
      <c r="G181" s="132"/>
      <c r="H181" s="132"/>
    </row>
    <row r="182" spans="3:8" ht="39.299999999999997" customHeight="1">
      <c r="C182" s="138"/>
      <c r="D182" s="138"/>
      <c r="F182" s="132"/>
      <c r="G182" s="132"/>
      <c r="H182" s="132"/>
    </row>
    <row r="183" spans="3:8" ht="39.299999999999997" customHeight="1">
      <c r="C183" s="138"/>
      <c r="D183" s="138"/>
      <c r="F183" s="132"/>
      <c r="G183" s="132"/>
      <c r="H183" s="132"/>
    </row>
    <row r="184" spans="3:8" ht="39.299999999999997" customHeight="1">
      <c r="C184" s="138"/>
      <c r="D184" s="138"/>
      <c r="F184" s="132"/>
      <c r="G184" s="132"/>
      <c r="H184" s="132"/>
    </row>
    <row r="185" spans="3:8" ht="39.299999999999997" customHeight="1">
      <c r="C185" s="138"/>
      <c r="D185" s="138"/>
      <c r="F185" s="132"/>
      <c r="G185" s="132"/>
      <c r="H185" s="132"/>
    </row>
    <row r="186" spans="3:8" ht="39.299999999999997" customHeight="1">
      <c r="C186" s="138"/>
      <c r="D186" s="138"/>
      <c r="F186" s="132"/>
      <c r="G186" s="132"/>
      <c r="H186" s="132"/>
    </row>
    <row r="187" spans="3:8" ht="39.299999999999997" customHeight="1">
      <c r="C187" s="138"/>
      <c r="D187" s="138"/>
      <c r="F187" s="132"/>
      <c r="G187" s="132"/>
      <c r="H187" s="132"/>
    </row>
    <row r="188" spans="3:8" ht="39.299999999999997" customHeight="1">
      <c r="C188" s="138"/>
      <c r="D188" s="138"/>
      <c r="F188" s="132"/>
      <c r="G188" s="132"/>
      <c r="H188" s="132"/>
    </row>
    <row r="189" spans="3:8" ht="39.299999999999997" customHeight="1">
      <c r="C189" s="138"/>
      <c r="D189" s="138"/>
      <c r="F189" s="132"/>
      <c r="G189" s="132"/>
      <c r="H189" s="132"/>
    </row>
    <row r="190" spans="3:8" ht="39.299999999999997" customHeight="1">
      <c r="C190" s="138"/>
      <c r="D190" s="138"/>
      <c r="F190" s="132"/>
      <c r="G190" s="132"/>
      <c r="H190" s="132"/>
    </row>
    <row r="191" spans="3:8" ht="39.299999999999997" customHeight="1">
      <c r="C191" s="138"/>
      <c r="D191" s="138"/>
      <c r="F191" s="132"/>
      <c r="G191" s="132"/>
      <c r="H191" s="132"/>
    </row>
    <row r="192" spans="3:8" ht="39.299999999999997" customHeight="1">
      <c r="C192" s="138"/>
      <c r="D192" s="138"/>
      <c r="F192" s="132"/>
      <c r="G192" s="132"/>
      <c r="H192" s="132"/>
    </row>
    <row r="193" spans="3:8" ht="39.299999999999997" customHeight="1">
      <c r="C193" s="138"/>
      <c r="D193" s="138"/>
      <c r="F193" s="132"/>
      <c r="G193" s="132"/>
      <c r="H193" s="132"/>
    </row>
    <row r="194" spans="3:8" ht="39.299999999999997" customHeight="1">
      <c r="C194" s="138"/>
      <c r="D194" s="138"/>
      <c r="F194" s="132"/>
      <c r="G194" s="132"/>
      <c r="H194" s="132"/>
    </row>
    <row r="195" spans="3:8" ht="39.299999999999997" customHeight="1">
      <c r="C195" s="138"/>
      <c r="D195" s="138"/>
      <c r="F195" s="132"/>
      <c r="G195" s="132"/>
      <c r="H195" s="132"/>
    </row>
    <row r="196" spans="3:8" ht="39.299999999999997" customHeight="1">
      <c r="C196" s="138"/>
      <c r="D196" s="138"/>
      <c r="F196" s="132"/>
      <c r="G196" s="132"/>
      <c r="H196" s="132"/>
    </row>
    <row r="197" spans="3:8" ht="39.299999999999997" customHeight="1">
      <c r="C197" s="138"/>
      <c r="D197" s="138"/>
      <c r="F197" s="132"/>
      <c r="G197" s="132"/>
      <c r="H197" s="132"/>
    </row>
    <row r="198" spans="3:8" ht="39.299999999999997" customHeight="1">
      <c r="C198" s="138"/>
      <c r="D198" s="138"/>
      <c r="F198" s="132"/>
      <c r="G198" s="132"/>
      <c r="H198" s="132"/>
    </row>
    <row r="199" spans="3:8" ht="39.299999999999997" customHeight="1">
      <c r="C199" s="138"/>
      <c r="D199" s="138"/>
      <c r="F199" s="132"/>
      <c r="G199" s="132"/>
      <c r="H199" s="132"/>
    </row>
    <row r="200" spans="3:8" ht="39.299999999999997" customHeight="1">
      <c r="C200" s="138"/>
      <c r="D200" s="138"/>
      <c r="F200" s="132"/>
      <c r="G200" s="132"/>
      <c r="H200" s="132"/>
    </row>
    <row r="201" spans="3:8" ht="39.299999999999997" customHeight="1">
      <c r="C201" s="138"/>
      <c r="D201" s="138"/>
      <c r="F201" s="132"/>
      <c r="G201" s="132"/>
      <c r="H201" s="132"/>
    </row>
    <row r="202" spans="3:8" ht="39.299999999999997" customHeight="1">
      <c r="C202" s="138"/>
      <c r="D202" s="138"/>
      <c r="F202" s="132"/>
      <c r="G202" s="132"/>
      <c r="H202" s="132"/>
    </row>
    <row r="203" spans="3:8" ht="39.299999999999997" customHeight="1">
      <c r="C203" s="138"/>
      <c r="D203" s="138"/>
      <c r="F203" s="132"/>
      <c r="G203" s="132"/>
      <c r="H203" s="132"/>
    </row>
    <row r="204" spans="3:8" ht="39.299999999999997" customHeight="1">
      <c r="C204" s="138"/>
      <c r="D204" s="138"/>
      <c r="F204" s="132"/>
      <c r="G204" s="132"/>
      <c r="H204" s="132"/>
    </row>
    <row r="205" spans="3:8" ht="39.299999999999997" customHeight="1">
      <c r="C205" s="138"/>
      <c r="D205" s="138"/>
      <c r="F205" s="132"/>
      <c r="G205" s="132"/>
      <c r="H205" s="132"/>
    </row>
    <row r="206" spans="3:8" ht="39.299999999999997" customHeight="1">
      <c r="C206" s="138"/>
      <c r="D206" s="138"/>
      <c r="F206" s="132"/>
      <c r="G206" s="132"/>
      <c r="H206" s="132"/>
    </row>
    <row r="207" spans="3:8" ht="39.299999999999997" customHeight="1">
      <c r="C207" s="138"/>
      <c r="D207" s="138"/>
      <c r="F207" s="132"/>
      <c r="G207" s="132"/>
      <c r="H207" s="132"/>
    </row>
    <row r="208" spans="3:8" ht="39.299999999999997" customHeight="1">
      <c r="C208" s="138"/>
      <c r="D208" s="138"/>
      <c r="F208" s="132"/>
      <c r="G208" s="132"/>
      <c r="H208" s="132"/>
    </row>
    <row r="209" spans="3:8" ht="39.299999999999997" customHeight="1">
      <c r="C209" s="138"/>
      <c r="D209" s="138"/>
      <c r="F209" s="132"/>
      <c r="G209" s="132"/>
      <c r="H209" s="132"/>
    </row>
    <row r="210" spans="3:8" ht="39.299999999999997" customHeight="1">
      <c r="C210" s="138"/>
      <c r="D210" s="138"/>
      <c r="F210" s="132"/>
      <c r="G210" s="132"/>
      <c r="H210" s="132"/>
    </row>
    <row r="211" spans="3:8" ht="39.299999999999997" customHeight="1">
      <c r="C211" s="138"/>
      <c r="D211" s="138"/>
      <c r="F211" s="132"/>
      <c r="G211" s="132"/>
      <c r="H211" s="132"/>
    </row>
    <row r="212" spans="3:8" ht="39.299999999999997" customHeight="1">
      <c r="C212" s="138"/>
      <c r="D212" s="138"/>
      <c r="F212" s="132"/>
      <c r="G212" s="132"/>
      <c r="H212" s="132"/>
    </row>
    <row r="213" spans="3:8" ht="39.299999999999997" customHeight="1">
      <c r="C213" s="138"/>
      <c r="D213" s="138"/>
      <c r="F213" s="132"/>
      <c r="G213" s="132"/>
      <c r="H213" s="132"/>
    </row>
    <row r="214" spans="3:8" ht="39.299999999999997" customHeight="1">
      <c r="C214" s="138"/>
      <c r="D214" s="138"/>
      <c r="F214" s="132"/>
      <c r="G214" s="132"/>
      <c r="H214" s="132"/>
    </row>
    <row r="215" spans="3:8" ht="39.299999999999997" customHeight="1">
      <c r="C215" s="138"/>
      <c r="D215" s="138"/>
      <c r="F215" s="132"/>
      <c r="G215" s="132"/>
      <c r="H215" s="132"/>
    </row>
    <row r="216" spans="3:8" ht="39.299999999999997" customHeight="1">
      <c r="C216" s="138"/>
      <c r="D216" s="138"/>
      <c r="F216" s="132"/>
      <c r="G216" s="132"/>
      <c r="H216" s="132"/>
    </row>
    <row r="217" spans="3:8" ht="39.299999999999997" customHeight="1">
      <c r="C217" s="138"/>
      <c r="D217" s="138"/>
      <c r="F217" s="132"/>
      <c r="G217" s="132"/>
      <c r="H217" s="132"/>
    </row>
    <row r="218" spans="3:8" ht="39.299999999999997" customHeight="1">
      <c r="C218" s="138"/>
      <c r="D218" s="138"/>
      <c r="F218" s="132"/>
      <c r="G218" s="132"/>
      <c r="H218" s="132"/>
    </row>
    <row r="219" spans="3:8" ht="39.299999999999997" customHeight="1">
      <c r="C219" s="138"/>
      <c r="D219" s="138"/>
      <c r="F219" s="132"/>
      <c r="G219" s="132"/>
      <c r="H219" s="132"/>
    </row>
    <row r="220" spans="3:8" ht="39.299999999999997" customHeight="1">
      <c r="C220" s="138"/>
      <c r="D220" s="138"/>
      <c r="F220" s="132"/>
      <c r="G220" s="132"/>
      <c r="H220" s="132"/>
    </row>
    <row r="221" spans="3:8" ht="39.299999999999997" customHeight="1">
      <c r="C221" s="138"/>
      <c r="D221" s="138"/>
      <c r="F221" s="132"/>
      <c r="G221" s="132"/>
      <c r="H221" s="132"/>
    </row>
    <row r="222" spans="3:8" ht="39.299999999999997" customHeight="1">
      <c r="C222" s="138"/>
      <c r="D222" s="138"/>
      <c r="F222" s="132"/>
      <c r="G222" s="132"/>
      <c r="H222" s="132"/>
    </row>
    <row r="223" spans="3:8" ht="39.299999999999997" customHeight="1">
      <c r="C223" s="138"/>
      <c r="D223" s="138"/>
      <c r="F223" s="132"/>
      <c r="G223" s="132"/>
      <c r="H223" s="132"/>
    </row>
    <row r="224" spans="3:8" ht="39.299999999999997" customHeight="1">
      <c r="C224" s="138"/>
      <c r="D224" s="138"/>
      <c r="F224" s="132"/>
      <c r="G224" s="132"/>
      <c r="H224" s="132"/>
    </row>
    <row r="225" spans="3:8" ht="39.299999999999997" customHeight="1">
      <c r="C225" s="138"/>
      <c r="D225" s="138"/>
      <c r="F225" s="132"/>
      <c r="G225" s="132"/>
      <c r="H225" s="132"/>
    </row>
    <row r="226" spans="3:8" ht="39.299999999999997" customHeight="1">
      <c r="C226" s="138"/>
      <c r="D226" s="138"/>
      <c r="F226" s="132"/>
      <c r="G226" s="132"/>
      <c r="H226" s="132"/>
    </row>
    <row r="227" spans="3:8" ht="39.299999999999997" customHeight="1">
      <c r="C227" s="138"/>
      <c r="D227" s="138"/>
      <c r="F227" s="132"/>
      <c r="G227" s="132"/>
      <c r="H227" s="132"/>
    </row>
    <row r="228" spans="3:8" ht="39.299999999999997" customHeight="1">
      <c r="C228" s="138"/>
      <c r="D228" s="138"/>
      <c r="F228" s="132"/>
      <c r="G228" s="132"/>
      <c r="H228" s="132"/>
    </row>
    <row r="229" spans="3:8" ht="39.299999999999997" customHeight="1">
      <c r="C229" s="141"/>
      <c r="D229" s="141"/>
      <c r="F229" s="132"/>
      <c r="G229" s="132"/>
      <c r="H229" s="132"/>
    </row>
    <row r="230" spans="3:8" ht="39.299999999999997" customHeight="1">
      <c r="C230" s="141"/>
      <c r="D230" s="141"/>
      <c r="F230" s="132"/>
      <c r="G230" s="132"/>
      <c r="H230" s="132"/>
    </row>
    <row r="231" spans="3:8" ht="39.299999999999997" customHeight="1">
      <c r="C231" s="141"/>
      <c r="D231" s="141"/>
      <c r="F231" s="132"/>
      <c r="G231" s="132"/>
      <c r="H231" s="132"/>
    </row>
    <row r="232" spans="3:8" ht="39.299999999999997" customHeight="1">
      <c r="C232" s="141"/>
      <c r="D232" s="141"/>
      <c r="F232" s="132"/>
      <c r="G232" s="132"/>
      <c r="H232" s="132"/>
    </row>
    <row r="233" spans="3:8" ht="39.299999999999997" customHeight="1">
      <c r="C233" s="138"/>
      <c r="D233" s="138"/>
      <c r="F233" s="132"/>
      <c r="G233" s="132"/>
      <c r="H233" s="132"/>
    </row>
    <row r="234" spans="3:8" ht="39.299999999999997" customHeight="1">
      <c r="C234" s="138"/>
      <c r="D234" s="138"/>
      <c r="F234" s="132"/>
      <c r="G234" s="132"/>
      <c r="H234" s="132"/>
    </row>
    <row r="235" spans="3:8" ht="39.299999999999997" customHeight="1">
      <c r="C235" s="138"/>
      <c r="D235" s="138"/>
      <c r="F235" s="132"/>
      <c r="G235" s="132"/>
      <c r="H235" s="132"/>
    </row>
    <row r="236" spans="3:8" ht="39.299999999999997" customHeight="1">
      <c r="C236" s="138"/>
      <c r="D236" s="138"/>
      <c r="F236" s="132"/>
      <c r="G236" s="132"/>
      <c r="H236" s="132"/>
    </row>
    <row r="237" spans="3:8" ht="39.299999999999997" customHeight="1">
      <c r="C237" s="138"/>
      <c r="D237" s="138"/>
      <c r="F237" s="132"/>
      <c r="G237" s="132"/>
      <c r="H237" s="132"/>
    </row>
    <row r="238" spans="3:8" ht="39.299999999999997" customHeight="1">
      <c r="C238" s="138"/>
      <c r="D238" s="138"/>
      <c r="F238" s="132"/>
      <c r="G238" s="132"/>
      <c r="H238" s="132"/>
    </row>
    <row r="239" spans="3:8" ht="39.299999999999997" customHeight="1">
      <c r="C239" s="138"/>
      <c r="D239" s="138"/>
      <c r="F239" s="132"/>
      <c r="G239" s="132"/>
      <c r="H239" s="132"/>
    </row>
    <row r="240" spans="3:8" ht="39.299999999999997" customHeight="1">
      <c r="C240" s="138"/>
      <c r="D240" s="138"/>
      <c r="F240" s="132"/>
      <c r="G240" s="132"/>
      <c r="H240" s="132"/>
    </row>
    <row r="241" spans="3:8" ht="39.299999999999997" customHeight="1">
      <c r="C241" s="138"/>
      <c r="D241" s="138"/>
      <c r="F241" s="132"/>
      <c r="G241" s="132"/>
      <c r="H241" s="132"/>
    </row>
    <row r="242" spans="3:8" ht="39.299999999999997" customHeight="1">
      <c r="C242" s="138"/>
      <c r="D242" s="138"/>
      <c r="F242" s="132"/>
      <c r="G242" s="132"/>
      <c r="H242" s="132"/>
    </row>
    <row r="243" spans="3:8" ht="39.299999999999997" customHeight="1">
      <c r="C243" s="138"/>
      <c r="D243" s="138"/>
      <c r="F243" s="132"/>
      <c r="G243" s="132"/>
      <c r="H243" s="132"/>
    </row>
    <row r="244" spans="3:8" ht="39.299999999999997" customHeight="1">
      <c r="C244" s="138"/>
      <c r="D244" s="138"/>
      <c r="F244" s="132"/>
      <c r="G244" s="132"/>
      <c r="H244" s="132"/>
    </row>
    <row r="245" spans="3:8" ht="39.299999999999997" customHeight="1">
      <c r="C245" s="138"/>
      <c r="D245" s="138"/>
      <c r="F245" s="132"/>
      <c r="G245" s="132"/>
      <c r="H245" s="132"/>
    </row>
    <row r="246" spans="3:8" ht="39.299999999999997" customHeight="1">
      <c r="C246" s="138"/>
      <c r="D246" s="138"/>
      <c r="F246" s="132"/>
      <c r="G246" s="132"/>
      <c r="H246" s="132"/>
    </row>
    <row r="247" spans="3:8" ht="39.299999999999997" customHeight="1">
      <c r="C247" s="138"/>
      <c r="D247" s="138"/>
      <c r="F247" s="132"/>
      <c r="G247" s="132"/>
      <c r="H247" s="132"/>
    </row>
    <row r="248" spans="3:8" ht="39.299999999999997" customHeight="1">
      <c r="C248" s="138"/>
      <c r="D248" s="138"/>
      <c r="F248" s="132"/>
      <c r="G248" s="132"/>
      <c r="H248" s="132"/>
    </row>
    <row r="249" spans="3:8" ht="39.299999999999997" customHeight="1">
      <c r="C249" s="138"/>
      <c r="D249" s="138"/>
      <c r="F249" s="132"/>
      <c r="G249" s="132"/>
      <c r="H249" s="132"/>
    </row>
    <row r="250" spans="3:8" ht="39.299999999999997" customHeight="1">
      <c r="C250" s="138"/>
      <c r="D250" s="138"/>
      <c r="F250" s="132"/>
      <c r="G250" s="132"/>
      <c r="H250" s="132"/>
    </row>
    <row r="251" spans="3:8" ht="39.299999999999997" customHeight="1">
      <c r="C251" s="138"/>
      <c r="D251" s="138"/>
      <c r="F251" s="132"/>
      <c r="G251" s="132"/>
      <c r="H251" s="132"/>
    </row>
    <row r="252" spans="3:8" ht="39.299999999999997" customHeight="1">
      <c r="C252" s="138"/>
      <c r="D252" s="138"/>
      <c r="F252" s="132"/>
      <c r="G252" s="132"/>
      <c r="H252" s="132"/>
    </row>
    <row r="253" spans="3:8" ht="39.299999999999997" customHeight="1">
      <c r="C253" s="138"/>
      <c r="D253" s="138"/>
      <c r="F253" s="132"/>
      <c r="G253" s="132"/>
      <c r="H253" s="132"/>
    </row>
    <row r="254" spans="3:8" ht="39.299999999999997" customHeight="1">
      <c r="C254" s="138"/>
      <c r="D254" s="138"/>
      <c r="F254" s="132"/>
      <c r="G254" s="132"/>
      <c r="H254" s="132"/>
    </row>
    <row r="255" spans="3:8" ht="39.299999999999997" customHeight="1">
      <c r="C255" s="138"/>
      <c r="D255" s="138"/>
      <c r="F255" s="132"/>
      <c r="G255" s="132"/>
      <c r="H255" s="132"/>
    </row>
    <row r="256" spans="3:8" ht="39.299999999999997" customHeight="1">
      <c r="C256" s="138"/>
      <c r="D256" s="138"/>
      <c r="F256" s="132"/>
      <c r="G256" s="132"/>
      <c r="H256" s="132"/>
    </row>
    <row r="257" spans="3:8" ht="39.299999999999997" customHeight="1">
      <c r="C257" s="138"/>
      <c r="D257" s="138"/>
      <c r="F257" s="132"/>
      <c r="G257" s="132"/>
      <c r="H257" s="132"/>
    </row>
    <row r="258" spans="3:8" ht="39.299999999999997" customHeight="1">
      <c r="C258" s="138"/>
      <c r="D258" s="138"/>
      <c r="F258" s="132"/>
      <c r="G258" s="132"/>
      <c r="H258" s="132"/>
    </row>
    <row r="259" spans="3:8" ht="39.299999999999997" customHeight="1">
      <c r="C259" s="138"/>
      <c r="D259" s="138"/>
      <c r="F259" s="132"/>
      <c r="G259" s="132"/>
      <c r="H259" s="132"/>
    </row>
    <row r="260" spans="3:8" ht="39.299999999999997" customHeight="1">
      <c r="C260" s="138"/>
      <c r="D260" s="138"/>
      <c r="F260" s="132"/>
      <c r="G260" s="132"/>
      <c r="H260" s="132"/>
    </row>
    <row r="261" spans="3:8" ht="39.299999999999997" customHeight="1">
      <c r="C261" s="138"/>
      <c r="D261" s="138"/>
      <c r="F261" s="132"/>
      <c r="G261" s="132"/>
      <c r="H261" s="132"/>
    </row>
    <row r="262" spans="3:8" ht="39.299999999999997" customHeight="1">
      <c r="C262" s="138"/>
      <c r="D262" s="138"/>
      <c r="F262" s="132"/>
      <c r="G262" s="132"/>
      <c r="H262" s="132"/>
    </row>
    <row r="263" spans="3:8" ht="39.299999999999997" customHeight="1">
      <c r="C263" s="138"/>
      <c r="D263" s="138"/>
      <c r="F263" s="132"/>
      <c r="G263" s="132"/>
      <c r="H263" s="132"/>
    </row>
    <row r="264" spans="3:8" ht="39.299999999999997" customHeight="1">
      <c r="C264" s="138"/>
      <c r="D264" s="138"/>
      <c r="F264" s="132"/>
      <c r="G264" s="132"/>
      <c r="H264" s="132"/>
    </row>
    <row r="265" spans="3:8" ht="39.299999999999997" customHeight="1">
      <c r="C265" s="138"/>
      <c r="D265" s="138"/>
      <c r="F265" s="132"/>
      <c r="G265" s="132"/>
      <c r="H265" s="132"/>
    </row>
    <row r="266" spans="3:8" ht="39.299999999999997" customHeight="1">
      <c r="C266" s="138"/>
      <c r="D266" s="138"/>
      <c r="F266" s="132"/>
      <c r="G266" s="132"/>
      <c r="H266" s="132"/>
    </row>
    <row r="267" spans="3:8" ht="39.299999999999997" customHeight="1">
      <c r="C267" s="138"/>
      <c r="D267" s="138"/>
      <c r="F267" s="132"/>
      <c r="G267" s="132"/>
      <c r="H267" s="132"/>
    </row>
    <row r="268" spans="3:8" ht="39.299999999999997" customHeight="1">
      <c r="C268" s="138"/>
      <c r="D268" s="138"/>
      <c r="F268" s="132"/>
      <c r="G268" s="132"/>
      <c r="H268" s="132"/>
    </row>
    <row r="269" spans="3:8" ht="39.299999999999997" customHeight="1">
      <c r="C269" s="138"/>
      <c r="D269" s="138"/>
      <c r="F269" s="132"/>
      <c r="G269" s="132"/>
      <c r="H269" s="132"/>
    </row>
    <row r="270" spans="3:8" ht="39.299999999999997" customHeight="1">
      <c r="C270" s="138"/>
      <c r="D270" s="138"/>
      <c r="F270" s="132"/>
      <c r="G270" s="132"/>
      <c r="H270" s="132"/>
    </row>
    <row r="271" spans="3:8" ht="39.299999999999997" customHeight="1">
      <c r="C271" s="138"/>
      <c r="D271" s="138"/>
      <c r="F271" s="132"/>
      <c r="G271" s="132"/>
      <c r="H271" s="132"/>
    </row>
    <row r="272" spans="3:8" ht="39.299999999999997" customHeight="1">
      <c r="C272" s="138"/>
      <c r="D272" s="138"/>
      <c r="F272" s="132"/>
      <c r="G272" s="132"/>
      <c r="H272" s="132"/>
    </row>
    <row r="273" spans="3:8" ht="39.299999999999997" customHeight="1">
      <c r="C273" s="138"/>
      <c r="D273" s="138"/>
      <c r="F273" s="132"/>
      <c r="G273" s="132"/>
      <c r="H273" s="132"/>
    </row>
    <row r="274" spans="3:8" ht="39.299999999999997" customHeight="1">
      <c r="C274" s="138"/>
      <c r="D274" s="138"/>
      <c r="F274" s="132"/>
      <c r="G274" s="132"/>
      <c r="H274" s="132"/>
    </row>
    <row r="275" spans="3:8" ht="39.299999999999997" customHeight="1">
      <c r="C275" s="138"/>
      <c r="D275" s="138"/>
      <c r="F275" s="132"/>
      <c r="G275" s="132"/>
      <c r="H275" s="132"/>
    </row>
    <row r="276" spans="3:8" ht="39.299999999999997" customHeight="1">
      <c r="C276" s="138"/>
      <c r="D276" s="138"/>
      <c r="F276" s="132"/>
      <c r="G276" s="132"/>
      <c r="H276" s="132"/>
    </row>
    <row r="277" spans="3:8" ht="39.299999999999997" customHeight="1">
      <c r="C277" s="138"/>
      <c r="D277" s="138"/>
      <c r="F277" s="132"/>
      <c r="G277" s="132"/>
      <c r="H277" s="132"/>
    </row>
    <row r="278" spans="3:8" ht="39.299999999999997" customHeight="1">
      <c r="C278" s="138"/>
      <c r="D278" s="138"/>
      <c r="F278" s="132"/>
      <c r="G278" s="132"/>
      <c r="H278" s="132"/>
    </row>
    <row r="279" spans="3:8" ht="39.299999999999997" customHeight="1">
      <c r="C279" s="138"/>
      <c r="D279" s="138"/>
      <c r="F279" s="132"/>
      <c r="G279" s="132"/>
      <c r="H279" s="132"/>
    </row>
    <row r="280" spans="3:8" ht="39.299999999999997" customHeight="1">
      <c r="C280" s="138"/>
      <c r="D280" s="138"/>
      <c r="F280" s="132"/>
      <c r="G280" s="132"/>
      <c r="H280" s="132"/>
    </row>
    <row r="281" spans="3:8" ht="39.299999999999997" customHeight="1">
      <c r="C281" s="138"/>
      <c r="D281" s="138"/>
      <c r="F281" s="132"/>
      <c r="G281" s="132"/>
      <c r="H281" s="132"/>
    </row>
    <row r="282" spans="3:8" ht="39.299999999999997" customHeight="1">
      <c r="C282" s="138"/>
      <c r="D282" s="138"/>
      <c r="F282" s="132"/>
      <c r="G282" s="132"/>
      <c r="H282" s="132"/>
    </row>
    <row r="283" spans="3:8" ht="39.299999999999997" customHeight="1">
      <c r="C283" s="138"/>
      <c r="D283" s="138"/>
      <c r="F283" s="132"/>
      <c r="G283" s="132"/>
      <c r="H283" s="132"/>
    </row>
    <row r="284" spans="3:8" ht="39.299999999999997" customHeight="1">
      <c r="C284" s="138"/>
      <c r="D284" s="138"/>
      <c r="F284" s="132"/>
      <c r="G284" s="132"/>
      <c r="H284" s="132"/>
    </row>
    <row r="285" spans="3:8" ht="39.299999999999997" customHeight="1">
      <c r="C285" s="138"/>
      <c r="D285" s="138"/>
      <c r="F285" s="132"/>
      <c r="G285" s="132"/>
      <c r="H285" s="132"/>
    </row>
    <row r="286" spans="3:8" ht="39.299999999999997" customHeight="1">
      <c r="C286" s="138"/>
      <c r="D286" s="138"/>
      <c r="F286" s="132"/>
      <c r="G286" s="132"/>
      <c r="H286" s="132"/>
    </row>
    <row r="287" spans="3:8" ht="39.299999999999997" customHeight="1">
      <c r="C287" s="138"/>
      <c r="D287" s="138"/>
      <c r="F287" s="132"/>
      <c r="G287" s="132"/>
      <c r="H287" s="132"/>
    </row>
    <row r="288" spans="3:8" ht="39.299999999999997" customHeight="1">
      <c r="C288" s="138"/>
      <c r="D288" s="138"/>
      <c r="F288" s="132"/>
      <c r="G288" s="132"/>
      <c r="H288" s="132"/>
    </row>
    <row r="289" spans="3:8" ht="39.299999999999997" customHeight="1">
      <c r="C289" s="138"/>
      <c r="D289" s="138"/>
      <c r="F289" s="132"/>
      <c r="G289" s="132"/>
      <c r="H289" s="132"/>
    </row>
    <row r="290" spans="3:8" ht="39.299999999999997" customHeight="1">
      <c r="C290" s="138"/>
      <c r="D290" s="138"/>
      <c r="F290" s="132"/>
      <c r="G290" s="132"/>
      <c r="H290" s="132"/>
    </row>
    <row r="291" spans="3:8" ht="39.299999999999997" customHeight="1">
      <c r="C291" s="138"/>
      <c r="D291" s="138"/>
      <c r="F291" s="132"/>
      <c r="G291" s="132"/>
      <c r="H291" s="132"/>
    </row>
    <row r="292" spans="3:8" ht="39.299999999999997" customHeight="1">
      <c r="C292" s="138"/>
      <c r="D292" s="138"/>
      <c r="F292" s="132"/>
      <c r="G292" s="132"/>
      <c r="H292" s="132"/>
    </row>
    <row r="293" spans="3:8" ht="39.299999999999997" customHeight="1">
      <c r="C293" s="138"/>
      <c r="D293" s="138"/>
      <c r="F293" s="132"/>
      <c r="G293" s="132"/>
      <c r="H293" s="132"/>
    </row>
    <row r="294" spans="3:8" ht="39.299999999999997" customHeight="1">
      <c r="C294" s="138"/>
      <c r="D294" s="138"/>
      <c r="F294" s="132"/>
      <c r="G294" s="132"/>
      <c r="H294" s="132"/>
    </row>
    <row r="295" spans="3:8" ht="39.299999999999997" customHeight="1">
      <c r="C295" s="138"/>
      <c r="D295" s="138"/>
      <c r="F295" s="132"/>
      <c r="G295" s="132"/>
      <c r="H295" s="132"/>
    </row>
    <row r="296" spans="3:8" ht="39.299999999999997" customHeight="1">
      <c r="C296" s="138"/>
      <c r="D296" s="138"/>
      <c r="F296" s="132"/>
      <c r="G296" s="132"/>
      <c r="H296" s="132"/>
    </row>
    <row r="297" spans="3:8" ht="39.299999999999997" customHeight="1">
      <c r="C297" s="138"/>
      <c r="D297" s="138"/>
      <c r="F297" s="132"/>
      <c r="G297" s="132"/>
      <c r="H297" s="132"/>
    </row>
    <row r="298" spans="3:8" ht="39.299999999999997" customHeight="1">
      <c r="C298" s="138"/>
      <c r="D298" s="138"/>
      <c r="F298" s="132"/>
      <c r="G298" s="132"/>
      <c r="H298" s="132"/>
    </row>
    <row r="299" spans="3:8" ht="39.299999999999997" customHeight="1">
      <c r="C299" s="138"/>
      <c r="D299" s="138"/>
      <c r="F299" s="132"/>
      <c r="G299" s="132"/>
      <c r="H299" s="132"/>
    </row>
    <row r="300" spans="3:8" ht="39.299999999999997" customHeight="1">
      <c r="C300" s="138"/>
      <c r="D300" s="138"/>
      <c r="F300" s="132"/>
      <c r="G300" s="132"/>
      <c r="H300" s="132"/>
    </row>
    <row r="301" spans="3:8" ht="39.299999999999997" customHeight="1">
      <c r="C301" s="138"/>
      <c r="D301" s="138"/>
      <c r="F301" s="132"/>
      <c r="G301" s="132"/>
      <c r="H301" s="132"/>
    </row>
    <row r="302" spans="3:8" ht="39.299999999999997" customHeight="1">
      <c r="C302" s="138"/>
      <c r="D302" s="138"/>
      <c r="F302" s="132"/>
      <c r="G302" s="132"/>
      <c r="H302" s="132"/>
    </row>
    <row r="303" spans="3:8" ht="39.299999999999997" customHeight="1">
      <c r="C303" s="138"/>
      <c r="D303" s="138"/>
      <c r="F303" s="132"/>
      <c r="G303" s="132"/>
      <c r="H303" s="132"/>
    </row>
    <row r="304" spans="3:8" ht="39.299999999999997" customHeight="1">
      <c r="C304" s="138"/>
      <c r="D304" s="138"/>
      <c r="F304" s="132"/>
      <c r="G304" s="132"/>
      <c r="H304" s="132"/>
    </row>
    <row r="305" spans="3:8" ht="39.299999999999997" customHeight="1">
      <c r="C305" s="138"/>
      <c r="D305" s="138"/>
      <c r="F305" s="132"/>
      <c r="G305" s="132"/>
      <c r="H305" s="132"/>
    </row>
    <row r="306" spans="3:8" ht="39.299999999999997" customHeight="1">
      <c r="C306" s="138"/>
      <c r="D306" s="138"/>
      <c r="F306" s="132"/>
      <c r="G306" s="132"/>
      <c r="H306" s="132"/>
    </row>
    <row r="307" spans="3:8" ht="39.299999999999997" customHeight="1">
      <c r="C307" s="138"/>
      <c r="D307" s="138"/>
      <c r="F307" s="132"/>
      <c r="G307" s="132"/>
      <c r="H307" s="132"/>
    </row>
    <row r="308" spans="3:8" ht="39.299999999999997" customHeight="1">
      <c r="C308" s="138"/>
      <c r="D308" s="138"/>
      <c r="F308" s="132"/>
      <c r="G308" s="132"/>
      <c r="H308" s="132"/>
    </row>
    <row r="309" spans="3:8" ht="39.299999999999997" customHeight="1">
      <c r="C309" s="138"/>
      <c r="D309" s="138"/>
      <c r="F309" s="132"/>
      <c r="G309" s="132"/>
      <c r="H309" s="132"/>
    </row>
    <row r="310" spans="3:8" ht="39.299999999999997" customHeight="1">
      <c r="C310" s="138"/>
      <c r="D310" s="138"/>
      <c r="F310" s="132"/>
      <c r="G310" s="132"/>
      <c r="H310" s="132"/>
    </row>
    <row r="311" spans="3:8" ht="39.299999999999997" customHeight="1">
      <c r="C311" s="138"/>
      <c r="D311" s="138"/>
      <c r="F311" s="132"/>
      <c r="G311" s="132"/>
      <c r="H311" s="132"/>
    </row>
    <row r="312" spans="3:8" ht="39.299999999999997" customHeight="1">
      <c r="C312" s="138"/>
      <c r="D312" s="138"/>
      <c r="F312" s="132"/>
      <c r="G312" s="132"/>
      <c r="H312" s="132"/>
    </row>
    <row r="313" spans="3:8" ht="39.299999999999997" customHeight="1">
      <c r="C313" s="138"/>
      <c r="D313" s="138"/>
      <c r="F313" s="132"/>
      <c r="G313" s="132"/>
      <c r="H313" s="132"/>
    </row>
    <row r="314" spans="3:8" ht="39.299999999999997" customHeight="1">
      <c r="C314" s="138"/>
      <c r="D314" s="138"/>
      <c r="F314" s="132"/>
      <c r="G314" s="132"/>
      <c r="H314" s="132"/>
    </row>
    <row r="315" spans="3:8" ht="39.299999999999997" customHeight="1">
      <c r="C315" s="138"/>
      <c r="D315" s="138"/>
      <c r="F315" s="132"/>
      <c r="G315" s="132"/>
      <c r="H315" s="132"/>
    </row>
    <row r="316" spans="3:8" ht="39.299999999999997" customHeight="1">
      <c r="C316" s="138"/>
      <c r="D316" s="138"/>
      <c r="F316" s="132"/>
      <c r="G316" s="132"/>
      <c r="H316" s="132"/>
    </row>
    <row r="317" spans="3:8" ht="39.299999999999997" customHeight="1">
      <c r="C317" s="138"/>
      <c r="D317" s="138"/>
      <c r="F317" s="132"/>
      <c r="G317" s="132"/>
      <c r="H317" s="132"/>
    </row>
    <row r="318" spans="3:8" ht="39.299999999999997" customHeight="1">
      <c r="C318" s="138"/>
      <c r="D318" s="138"/>
      <c r="F318" s="132"/>
      <c r="G318" s="132"/>
      <c r="H318" s="132"/>
    </row>
    <row r="319" spans="3:8" ht="39.299999999999997" customHeight="1">
      <c r="C319" s="138"/>
      <c r="D319" s="138"/>
      <c r="F319" s="132"/>
      <c r="G319" s="132"/>
      <c r="H319" s="132"/>
    </row>
    <row r="320" spans="3:8" ht="39.299999999999997" customHeight="1">
      <c r="C320" s="138"/>
      <c r="D320" s="138"/>
      <c r="F320" s="132"/>
      <c r="G320" s="132"/>
      <c r="H320" s="132"/>
    </row>
    <row r="321" spans="3:8" ht="39.299999999999997" customHeight="1">
      <c r="C321" s="138"/>
      <c r="D321" s="138"/>
      <c r="F321" s="132"/>
      <c r="G321" s="132"/>
      <c r="H321" s="132"/>
    </row>
    <row r="322" spans="3:8" ht="39.299999999999997" customHeight="1">
      <c r="C322" s="138"/>
      <c r="D322" s="138"/>
      <c r="F322" s="132"/>
      <c r="G322" s="132"/>
      <c r="H322" s="132"/>
    </row>
    <row r="323" spans="3:8" ht="39.299999999999997" customHeight="1">
      <c r="C323" s="138"/>
      <c r="D323" s="138"/>
      <c r="F323" s="132"/>
      <c r="G323" s="132"/>
      <c r="H323" s="132"/>
    </row>
    <row r="324" spans="3:8" ht="39.299999999999997" customHeight="1">
      <c r="C324" s="138"/>
      <c r="D324" s="138"/>
      <c r="F324" s="132"/>
      <c r="G324" s="132"/>
      <c r="H324" s="132"/>
    </row>
    <row r="325" spans="3:8" ht="39.299999999999997" customHeight="1">
      <c r="C325" s="138"/>
      <c r="D325" s="138"/>
      <c r="F325" s="132"/>
      <c r="G325" s="132"/>
      <c r="H325" s="132"/>
    </row>
    <row r="326" spans="3:8" ht="39.299999999999997" customHeight="1">
      <c r="C326" s="138"/>
      <c r="D326" s="138"/>
      <c r="F326" s="132"/>
      <c r="G326" s="132"/>
      <c r="H326" s="132"/>
    </row>
    <row r="327" spans="3:8" ht="39.299999999999997" customHeight="1">
      <c r="C327" s="138"/>
      <c r="D327" s="138"/>
      <c r="F327" s="132"/>
      <c r="G327" s="132"/>
      <c r="H327" s="132"/>
    </row>
    <row r="328" spans="3:8" ht="39.299999999999997" customHeight="1">
      <c r="C328" s="138"/>
      <c r="D328" s="138"/>
      <c r="F328" s="132"/>
      <c r="G328" s="132"/>
      <c r="H328" s="132"/>
    </row>
    <row r="329" spans="3:8" ht="39.299999999999997" customHeight="1">
      <c r="C329" s="138"/>
      <c r="D329" s="138"/>
      <c r="F329" s="132"/>
      <c r="G329" s="132"/>
      <c r="H329" s="132"/>
    </row>
    <row r="330" spans="3:8" ht="39.299999999999997" customHeight="1">
      <c r="C330" s="138"/>
      <c r="D330" s="138"/>
      <c r="F330" s="132"/>
      <c r="G330" s="132"/>
      <c r="H330" s="132"/>
    </row>
    <row r="331" spans="3:8" ht="39.299999999999997" customHeight="1">
      <c r="C331" s="138"/>
      <c r="D331" s="138"/>
      <c r="F331" s="132"/>
      <c r="G331" s="132"/>
      <c r="H331" s="132"/>
    </row>
    <row r="332" spans="3:8" ht="39.299999999999997" customHeight="1">
      <c r="C332" s="138"/>
      <c r="D332" s="138"/>
      <c r="F332" s="132"/>
      <c r="G332" s="132"/>
      <c r="H332" s="132"/>
    </row>
    <row r="333" spans="3:8" ht="39.299999999999997" customHeight="1">
      <c r="C333" s="138"/>
      <c r="D333" s="138"/>
      <c r="F333" s="132"/>
      <c r="G333" s="132"/>
      <c r="H333" s="132"/>
    </row>
    <row r="334" spans="3:8" ht="39.299999999999997" customHeight="1">
      <c r="C334" s="138"/>
      <c r="D334" s="138"/>
      <c r="F334" s="132"/>
      <c r="G334" s="132"/>
      <c r="H334" s="132"/>
    </row>
    <row r="335" spans="3:8" ht="39.299999999999997" customHeight="1">
      <c r="C335" s="138"/>
      <c r="D335" s="138"/>
      <c r="F335" s="132"/>
      <c r="G335" s="132"/>
      <c r="H335" s="132"/>
    </row>
    <row r="336" spans="3:8" ht="39.299999999999997" customHeight="1">
      <c r="C336" s="138"/>
      <c r="D336" s="138"/>
      <c r="F336" s="132"/>
      <c r="G336" s="132"/>
      <c r="H336" s="132"/>
    </row>
    <row r="337" spans="3:8" ht="39.299999999999997" customHeight="1">
      <c r="C337" s="138"/>
      <c r="D337" s="138"/>
      <c r="F337" s="132"/>
      <c r="G337" s="132"/>
      <c r="H337" s="132"/>
    </row>
    <row r="338" spans="3:8" ht="39.299999999999997" customHeight="1">
      <c r="C338" s="138"/>
      <c r="D338" s="138"/>
      <c r="F338" s="132"/>
      <c r="G338" s="132"/>
      <c r="H338" s="132"/>
    </row>
    <row r="339" spans="3:8" ht="39.299999999999997" customHeight="1">
      <c r="C339" s="138"/>
      <c r="D339" s="138"/>
      <c r="F339" s="132"/>
      <c r="G339" s="132"/>
      <c r="H339" s="132"/>
    </row>
    <row r="340" spans="3:8" ht="39.299999999999997" customHeight="1">
      <c r="C340" s="138"/>
      <c r="D340" s="138"/>
      <c r="F340" s="132"/>
      <c r="G340" s="132"/>
      <c r="H340" s="132"/>
    </row>
    <row r="341" spans="3:8" ht="39.299999999999997" customHeight="1">
      <c r="C341" s="138"/>
      <c r="D341" s="138"/>
      <c r="F341" s="132"/>
      <c r="G341" s="132"/>
      <c r="H341" s="132"/>
    </row>
    <row r="342" spans="3:8" ht="39.299999999999997" customHeight="1">
      <c r="C342" s="138"/>
      <c r="D342" s="138"/>
      <c r="F342" s="132"/>
      <c r="G342" s="132"/>
      <c r="H342" s="132"/>
    </row>
    <row r="343" spans="3:8" ht="39.299999999999997" customHeight="1">
      <c r="C343" s="138"/>
      <c r="D343" s="138"/>
      <c r="F343" s="132"/>
      <c r="G343" s="132"/>
      <c r="H343" s="132"/>
    </row>
    <row r="344" spans="3:8" ht="39.299999999999997" customHeight="1">
      <c r="C344" s="138"/>
      <c r="D344" s="138"/>
      <c r="F344" s="132"/>
      <c r="G344" s="132"/>
      <c r="H344" s="132"/>
    </row>
    <row r="345" spans="3:8" ht="39.299999999999997" customHeight="1">
      <c r="C345" s="138"/>
      <c r="D345" s="138"/>
      <c r="F345" s="132"/>
      <c r="G345" s="132"/>
      <c r="H345" s="132"/>
    </row>
    <row r="346" spans="3:8" ht="39.299999999999997" customHeight="1">
      <c r="C346" s="138"/>
      <c r="D346" s="138"/>
      <c r="F346" s="132"/>
      <c r="G346" s="132"/>
      <c r="H346" s="132"/>
    </row>
    <row r="347" spans="3:8" ht="39.299999999999997" customHeight="1">
      <c r="C347" s="138"/>
      <c r="D347" s="138"/>
      <c r="F347" s="132"/>
      <c r="G347" s="132"/>
      <c r="H347" s="132"/>
    </row>
    <row r="348" spans="3:8" ht="39.299999999999997" customHeight="1">
      <c r="C348" s="138"/>
      <c r="D348" s="138"/>
      <c r="F348" s="132"/>
      <c r="G348" s="132"/>
      <c r="H348" s="132"/>
    </row>
    <row r="349" spans="3:8" ht="39.299999999999997" customHeight="1">
      <c r="C349" s="138"/>
      <c r="D349" s="138"/>
      <c r="F349" s="132"/>
      <c r="G349" s="132"/>
      <c r="H349" s="132"/>
    </row>
    <row r="350" spans="3:8" ht="39.299999999999997" customHeight="1">
      <c r="C350" s="138"/>
      <c r="D350" s="138"/>
      <c r="F350" s="132"/>
      <c r="G350" s="132"/>
      <c r="H350" s="132"/>
    </row>
    <row r="351" spans="3:8" ht="39.299999999999997" customHeight="1">
      <c r="C351" s="138"/>
      <c r="D351" s="138"/>
      <c r="F351" s="132"/>
      <c r="G351" s="132"/>
      <c r="H351" s="132"/>
    </row>
    <row r="352" spans="3:8" ht="39.299999999999997" customHeight="1">
      <c r="C352" s="138"/>
      <c r="D352" s="138"/>
      <c r="F352" s="132"/>
      <c r="G352" s="132"/>
      <c r="H352" s="132"/>
    </row>
    <row r="353" spans="3:8" ht="39.299999999999997" customHeight="1">
      <c r="C353" s="138"/>
      <c r="D353" s="138"/>
      <c r="F353" s="132"/>
      <c r="G353" s="132"/>
      <c r="H353" s="132"/>
    </row>
    <row r="354" spans="3:8" ht="39.299999999999997" customHeight="1">
      <c r="C354" s="138"/>
      <c r="D354" s="138"/>
      <c r="F354" s="132"/>
      <c r="G354" s="132"/>
      <c r="H354" s="132"/>
    </row>
    <row r="355" spans="3:8" ht="39.299999999999997" customHeight="1">
      <c r="C355" s="138"/>
      <c r="D355" s="138"/>
      <c r="F355" s="132"/>
      <c r="G355" s="132"/>
      <c r="H355" s="132"/>
    </row>
    <row r="356" spans="3:8" ht="39.299999999999997" customHeight="1">
      <c r="C356" s="138"/>
      <c r="D356" s="138"/>
      <c r="F356" s="132"/>
      <c r="G356" s="132"/>
      <c r="H356" s="132"/>
    </row>
    <row r="357" spans="3:8" ht="39.299999999999997" customHeight="1">
      <c r="C357" s="138"/>
      <c r="D357" s="138"/>
      <c r="F357" s="132"/>
      <c r="G357" s="132"/>
      <c r="H357" s="132"/>
    </row>
    <row r="358" spans="3:8" ht="39.299999999999997" customHeight="1">
      <c r="C358" s="138"/>
      <c r="D358" s="138"/>
      <c r="F358" s="132"/>
      <c r="G358" s="132"/>
      <c r="H358" s="132"/>
    </row>
    <row r="359" spans="3:8" ht="39.299999999999997" customHeight="1">
      <c r="C359" s="138"/>
      <c r="D359" s="138"/>
      <c r="F359" s="132"/>
      <c r="G359" s="132"/>
      <c r="H359" s="132"/>
    </row>
    <row r="360" spans="3:8" ht="39.299999999999997" customHeight="1">
      <c r="C360" s="138"/>
      <c r="D360" s="138"/>
      <c r="F360" s="132"/>
      <c r="G360" s="132"/>
      <c r="H360" s="132"/>
    </row>
    <row r="361" spans="3:8" ht="39.299999999999997" customHeight="1">
      <c r="C361" s="138"/>
      <c r="D361" s="138"/>
      <c r="F361" s="132"/>
      <c r="G361" s="132"/>
      <c r="H361" s="132"/>
    </row>
    <row r="362" spans="3:8" ht="39.299999999999997" customHeight="1">
      <c r="C362" s="138"/>
      <c r="D362" s="138"/>
      <c r="F362" s="132"/>
      <c r="G362" s="132"/>
      <c r="H362" s="132"/>
    </row>
    <row r="363" spans="3:8" ht="39.299999999999997" customHeight="1">
      <c r="C363" s="138"/>
      <c r="D363" s="138"/>
      <c r="F363" s="132"/>
      <c r="G363" s="132"/>
      <c r="H363" s="132"/>
    </row>
    <row r="364" spans="3:8" ht="39.299999999999997" customHeight="1">
      <c r="C364" s="138"/>
      <c r="D364" s="138"/>
      <c r="F364" s="132"/>
      <c r="G364" s="132"/>
      <c r="H364" s="132"/>
    </row>
    <row r="365" spans="3:8" ht="39.299999999999997" customHeight="1">
      <c r="C365" s="138"/>
      <c r="D365" s="138"/>
      <c r="F365" s="132"/>
      <c r="G365" s="132"/>
      <c r="H365" s="132"/>
    </row>
    <row r="366" spans="3:8" ht="39.299999999999997" customHeight="1">
      <c r="C366" s="138"/>
      <c r="D366" s="138"/>
      <c r="F366" s="132"/>
      <c r="G366" s="132"/>
      <c r="H366" s="132"/>
    </row>
    <row r="367" spans="3:8" ht="28.5" customHeight="1">
      <c r="C367" s="138"/>
      <c r="D367" s="138"/>
      <c r="F367" s="132"/>
      <c r="G367" s="132"/>
      <c r="H367" s="132"/>
    </row>
    <row r="368" spans="3:8" ht="28.5" customHeight="1">
      <c r="C368" s="138"/>
      <c r="D368" s="138"/>
      <c r="F368" s="132"/>
      <c r="G368" s="132"/>
      <c r="H368" s="132"/>
    </row>
    <row r="369" spans="3:8" ht="28.5" customHeight="1">
      <c r="C369" s="138"/>
      <c r="D369" s="138"/>
      <c r="F369" s="132"/>
      <c r="G369" s="132"/>
      <c r="H369" s="132"/>
    </row>
    <row r="370" spans="3:8" ht="28.5" customHeight="1">
      <c r="C370" s="138"/>
      <c r="D370" s="138"/>
      <c r="F370" s="132"/>
      <c r="G370" s="132"/>
      <c r="H370" s="132"/>
    </row>
    <row r="371" spans="3:8" ht="28.5" customHeight="1">
      <c r="C371" s="138"/>
      <c r="D371" s="138"/>
      <c r="F371" s="132"/>
      <c r="G371" s="132"/>
      <c r="H371" s="132"/>
    </row>
    <row r="372" spans="3:8" ht="28.5" customHeight="1">
      <c r="C372" s="138"/>
      <c r="D372" s="138"/>
      <c r="F372" s="132"/>
      <c r="G372" s="132"/>
      <c r="H372" s="132"/>
    </row>
    <row r="373" spans="3:8" ht="28.5" customHeight="1">
      <c r="C373" s="138"/>
      <c r="D373" s="138"/>
      <c r="F373" s="132"/>
      <c r="G373" s="132"/>
      <c r="H373" s="132"/>
    </row>
    <row r="374" spans="3:8" ht="28.5" customHeight="1">
      <c r="C374" s="138"/>
      <c r="D374" s="138"/>
      <c r="F374" s="132"/>
      <c r="G374" s="132"/>
      <c r="H374" s="132"/>
    </row>
    <row r="375" spans="3:8" ht="28.5" customHeight="1">
      <c r="C375" s="138"/>
      <c r="D375" s="138"/>
      <c r="F375" s="132"/>
      <c r="G375" s="132"/>
      <c r="H375" s="132"/>
    </row>
    <row r="376" spans="3:8" ht="28.5" customHeight="1">
      <c r="C376" s="138"/>
      <c r="D376" s="138"/>
      <c r="F376" s="132"/>
      <c r="G376" s="132"/>
      <c r="H376" s="132"/>
    </row>
    <row r="377" spans="3:8" ht="28.5" customHeight="1">
      <c r="C377" s="138"/>
      <c r="D377" s="138"/>
      <c r="F377" s="132"/>
      <c r="G377" s="132"/>
      <c r="H377" s="132"/>
    </row>
    <row r="378" spans="3:8" ht="28.5" customHeight="1">
      <c r="C378" s="138"/>
      <c r="D378" s="138"/>
      <c r="F378" s="132"/>
      <c r="G378" s="132"/>
      <c r="H378" s="132"/>
    </row>
    <row r="379" spans="3:8" ht="28.5" customHeight="1">
      <c r="C379" s="138"/>
      <c r="D379" s="138"/>
      <c r="F379" s="132"/>
      <c r="G379" s="132"/>
      <c r="H379" s="132"/>
    </row>
    <row r="380" spans="3:8" ht="28.5" customHeight="1">
      <c r="C380" s="138"/>
      <c r="D380" s="138"/>
      <c r="F380" s="132"/>
      <c r="G380" s="132"/>
      <c r="H380" s="132"/>
    </row>
    <row r="381" spans="3:8" ht="28.5" customHeight="1">
      <c r="C381" s="138"/>
      <c r="D381" s="138"/>
      <c r="F381" s="132"/>
      <c r="G381" s="132"/>
      <c r="H381" s="132"/>
    </row>
    <row r="382" spans="3:8" ht="28.5" customHeight="1">
      <c r="C382" s="138"/>
      <c r="D382" s="138"/>
      <c r="F382" s="132"/>
      <c r="G382" s="132"/>
      <c r="H382" s="132"/>
    </row>
    <row r="383" spans="3:8" ht="28.5" customHeight="1">
      <c r="C383" s="138"/>
      <c r="D383" s="138"/>
      <c r="F383" s="132"/>
      <c r="G383" s="132"/>
      <c r="H383" s="132"/>
    </row>
    <row r="384" spans="3:8" ht="28.5" customHeight="1">
      <c r="C384" s="138"/>
      <c r="D384" s="138"/>
      <c r="F384" s="132"/>
      <c r="G384" s="132"/>
      <c r="H384" s="132"/>
    </row>
    <row r="385" spans="3:8" ht="28.5" customHeight="1">
      <c r="C385" s="138"/>
      <c r="D385" s="138"/>
      <c r="F385" s="132"/>
      <c r="G385" s="132"/>
      <c r="H385" s="132"/>
    </row>
    <row r="386" spans="3:8" ht="28.5" customHeight="1">
      <c r="C386" s="138"/>
      <c r="D386" s="138"/>
      <c r="F386" s="132"/>
      <c r="G386" s="132"/>
      <c r="H386" s="132"/>
    </row>
    <row r="387" spans="3:8" ht="28.5" customHeight="1">
      <c r="C387" s="138"/>
      <c r="D387" s="138"/>
      <c r="F387" s="132"/>
      <c r="G387" s="132"/>
      <c r="H387" s="132"/>
    </row>
    <row r="388" spans="3:8" ht="28.5" customHeight="1">
      <c r="C388" s="138"/>
      <c r="D388" s="138"/>
      <c r="F388" s="132"/>
      <c r="G388" s="132"/>
      <c r="H388" s="132"/>
    </row>
    <row r="389" spans="3:8" ht="28.5" customHeight="1">
      <c r="C389" s="138"/>
      <c r="D389" s="138"/>
      <c r="F389" s="132"/>
      <c r="G389" s="132"/>
      <c r="H389" s="132"/>
    </row>
    <row r="390" spans="3:8" ht="28.5" customHeight="1">
      <c r="C390" s="138"/>
      <c r="D390" s="138"/>
      <c r="F390" s="132"/>
      <c r="G390" s="132"/>
      <c r="H390" s="132"/>
    </row>
    <row r="391" spans="3:8" ht="28.5" customHeight="1">
      <c r="C391" s="138"/>
      <c r="D391" s="138"/>
      <c r="F391" s="132"/>
      <c r="G391" s="132"/>
      <c r="H391" s="132"/>
    </row>
    <row r="392" spans="3:8" ht="28.5" customHeight="1">
      <c r="C392" s="138"/>
      <c r="D392" s="138"/>
      <c r="F392" s="132"/>
      <c r="G392" s="132"/>
      <c r="H392" s="132"/>
    </row>
    <row r="393" spans="3:8" ht="28.5" customHeight="1">
      <c r="C393" s="138"/>
      <c r="D393" s="138"/>
      <c r="F393" s="132"/>
      <c r="G393" s="132"/>
      <c r="H393" s="132"/>
    </row>
    <row r="394" spans="3:8" ht="28.5" customHeight="1">
      <c r="C394" s="138"/>
      <c r="D394" s="138"/>
      <c r="F394" s="132"/>
      <c r="G394" s="132"/>
      <c r="H394" s="132"/>
    </row>
    <row r="395" spans="3:8" ht="28.5" customHeight="1">
      <c r="C395" s="138"/>
      <c r="D395" s="138"/>
      <c r="F395" s="132"/>
      <c r="G395" s="132"/>
      <c r="H395" s="132"/>
    </row>
    <row r="396" spans="3:8" ht="28.5" customHeight="1">
      <c r="C396" s="138"/>
      <c r="D396" s="138"/>
      <c r="F396" s="132"/>
      <c r="G396" s="132"/>
      <c r="H396" s="132"/>
    </row>
    <row r="397" spans="3:8" ht="28.5" customHeight="1">
      <c r="C397" s="138"/>
      <c r="D397" s="138"/>
      <c r="F397" s="132"/>
      <c r="G397" s="132"/>
      <c r="H397" s="132"/>
    </row>
    <row r="398" spans="3:8" ht="28.5" customHeight="1">
      <c r="C398" s="138"/>
      <c r="D398" s="138"/>
      <c r="F398" s="132"/>
      <c r="G398" s="132"/>
      <c r="H398" s="132"/>
    </row>
    <row r="399" spans="3:8" ht="28.5" customHeight="1">
      <c r="C399" s="138"/>
      <c r="D399" s="138"/>
      <c r="F399" s="132"/>
      <c r="G399" s="132"/>
      <c r="H399" s="132"/>
    </row>
    <row r="400" spans="3:8" ht="28.5" customHeight="1">
      <c r="C400" s="138"/>
      <c r="D400" s="138"/>
      <c r="F400" s="132"/>
      <c r="G400" s="132"/>
      <c r="H400" s="132"/>
    </row>
    <row r="401" spans="3:8" ht="28.5" customHeight="1">
      <c r="C401" s="138"/>
      <c r="D401" s="138"/>
      <c r="F401" s="132"/>
      <c r="G401" s="132"/>
      <c r="H401" s="132"/>
    </row>
    <row r="402" spans="3:8" ht="28.5" customHeight="1">
      <c r="C402" s="138"/>
      <c r="D402" s="138"/>
      <c r="F402" s="132"/>
      <c r="G402" s="132"/>
      <c r="H402" s="132"/>
    </row>
    <row r="403" spans="3:8" ht="28.5" customHeight="1">
      <c r="C403" s="138"/>
      <c r="D403" s="138"/>
      <c r="F403" s="132"/>
      <c r="G403" s="132"/>
      <c r="H403" s="132"/>
    </row>
    <row r="404" spans="3:8" ht="28.5" customHeight="1">
      <c r="C404" s="138"/>
      <c r="D404" s="138"/>
      <c r="F404" s="132"/>
      <c r="G404" s="132"/>
      <c r="H404" s="132"/>
    </row>
    <row r="405" spans="3:8" ht="28.5" customHeight="1">
      <c r="C405" s="138"/>
      <c r="D405" s="138"/>
      <c r="F405" s="132"/>
      <c r="G405" s="132"/>
      <c r="H405" s="132"/>
    </row>
    <row r="406" spans="3:8" ht="28.5" customHeight="1">
      <c r="C406" s="138"/>
      <c r="D406" s="138"/>
      <c r="F406" s="132"/>
      <c r="G406" s="132"/>
      <c r="H406" s="132"/>
    </row>
    <row r="407" spans="3:8" ht="28.5" customHeight="1">
      <c r="C407" s="138"/>
      <c r="D407" s="138"/>
      <c r="F407" s="132"/>
      <c r="G407" s="132"/>
      <c r="H407" s="132"/>
    </row>
    <row r="408" spans="3:8" ht="28.5" customHeight="1">
      <c r="C408" s="138"/>
      <c r="D408" s="138"/>
      <c r="F408" s="132"/>
      <c r="G408" s="132"/>
      <c r="H408" s="132"/>
    </row>
    <row r="409" spans="3:8" ht="28.5" customHeight="1">
      <c r="C409" s="138"/>
      <c r="D409" s="138"/>
      <c r="F409" s="132"/>
      <c r="G409" s="132"/>
      <c r="H409" s="132"/>
    </row>
    <row r="410" spans="3:8" ht="28.5" customHeight="1">
      <c r="C410" s="138"/>
      <c r="D410" s="138"/>
      <c r="F410" s="132"/>
      <c r="G410" s="132"/>
      <c r="H410" s="132"/>
    </row>
    <row r="411" spans="3:8" ht="28.5" customHeight="1">
      <c r="C411" s="138"/>
      <c r="D411" s="138"/>
      <c r="F411" s="132"/>
      <c r="G411" s="132"/>
      <c r="H411" s="132"/>
    </row>
    <row r="412" spans="3:8" ht="28.5" customHeight="1">
      <c r="C412" s="138"/>
      <c r="D412" s="138"/>
      <c r="F412" s="132"/>
      <c r="G412" s="132"/>
      <c r="H412" s="132"/>
    </row>
    <row r="413" spans="3:8" ht="28.5" customHeight="1">
      <c r="C413" s="138"/>
      <c r="D413" s="138"/>
      <c r="F413" s="132"/>
      <c r="G413" s="132"/>
      <c r="H413" s="132"/>
    </row>
    <row r="414" spans="3:8" ht="28.5" customHeight="1">
      <c r="C414" s="138"/>
      <c r="D414" s="138"/>
      <c r="F414" s="132"/>
      <c r="G414" s="132"/>
      <c r="H414" s="132"/>
    </row>
    <row r="415" spans="3:8" ht="28.5" customHeight="1">
      <c r="C415" s="138"/>
      <c r="D415" s="138"/>
      <c r="F415" s="132"/>
      <c r="G415" s="132"/>
      <c r="H415" s="132"/>
    </row>
    <row r="416" spans="3:8" ht="28.5" customHeight="1">
      <c r="C416" s="138"/>
      <c r="D416" s="138"/>
      <c r="F416" s="132"/>
      <c r="G416" s="132"/>
      <c r="H416" s="132"/>
    </row>
    <row r="417" spans="3:8" ht="28.5" customHeight="1">
      <c r="C417" s="138"/>
      <c r="D417" s="138"/>
      <c r="F417" s="132"/>
      <c r="G417" s="132"/>
      <c r="H417" s="132"/>
    </row>
    <row r="418" spans="3:8" ht="28.5" customHeight="1">
      <c r="C418" s="138"/>
      <c r="D418" s="138"/>
      <c r="F418" s="132"/>
      <c r="G418" s="132"/>
      <c r="H418" s="132"/>
    </row>
    <row r="419" spans="3:8" ht="28.5" customHeight="1">
      <c r="C419" s="138"/>
      <c r="D419" s="138"/>
      <c r="F419" s="132"/>
      <c r="G419" s="132"/>
      <c r="H419" s="132"/>
    </row>
    <row r="420" spans="3:8" ht="28.5" customHeight="1">
      <c r="C420" s="138"/>
      <c r="D420" s="138"/>
      <c r="F420" s="132"/>
      <c r="G420" s="132"/>
      <c r="H420" s="132"/>
    </row>
    <row r="421" spans="3:8" ht="28.5" customHeight="1">
      <c r="C421" s="138"/>
      <c r="D421" s="138"/>
      <c r="F421" s="132"/>
      <c r="G421" s="132"/>
      <c r="H421" s="132"/>
    </row>
    <row r="422" spans="3:8" ht="28.5" customHeight="1">
      <c r="C422" s="138"/>
      <c r="D422" s="138"/>
      <c r="F422" s="132"/>
      <c r="G422" s="132"/>
      <c r="H422" s="132"/>
    </row>
    <row r="423" spans="3:8" ht="28.5" customHeight="1">
      <c r="C423" s="138"/>
      <c r="D423" s="138"/>
      <c r="F423" s="132"/>
      <c r="G423" s="132"/>
      <c r="H423" s="132"/>
    </row>
    <row r="424" spans="3:8" ht="28.5" customHeight="1">
      <c r="C424" s="138"/>
      <c r="D424" s="138"/>
      <c r="F424" s="132"/>
      <c r="G424" s="132"/>
      <c r="H424" s="132"/>
    </row>
    <row r="425" spans="3:8" ht="28.5" customHeight="1">
      <c r="C425" s="138"/>
      <c r="D425" s="138"/>
      <c r="F425" s="132"/>
      <c r="G425" s="132"/>
      <c r="H425" s="132"/>
    </row>
    <row r="426" spans="3:8" ht="28.5" customHeight="1">
      <c r="C426" s="138"/>
      <c r="D426" s="138"/>
      <c r="F426" s="132"/>
      <c r="G426" s="132"/>
      <c r="H426" s="132"/>
    </row>
    <row r="427" spans="3:8" ht="28.5" customHeight="1">
      <c r="C427" s="138"/>
      <c r="D427" s="138"/>
      <c r="F427" s="132"/>
      <c r="G427" s="132"/>
      <c r="H427" s="132"/>
    </row>
    <row r="428" spans="3:8" ht="28.5" customHeight="1">
      <c r="C428" s="138"/>
      <c r="D428" s="138"/>
      <c r="F428" s="132"/>
      <c r="G428" s="132"/>
      <c r="H428" s="132"/>
    </row>
    <row r="429" spans="3:8" ht="28.5" customHeight="1">
      <c r="C429" s="138"/>
      <c r="D429" s="138"/>
      <c r="F429" s="132"/>
      <c r="G429" s="132"/>
      <c r="H429" s="132"/>
    </row>
    <row r="430" spans="3:8" ht="28.5" customHeight="1">
      <c r="C430" s="138"/>
      <c r="D430" s="138"/>
      <c r="F430" s="132"/>
      <c r="G430" s="132"/>
      <c r="H430" s="132"/>
    </row>
    <row r="431" spans="3:8" ht="28.5" customHeight="1">
      <c r="C431" s="138"/>
      <c r="D431" s="138"/>
      <c r="F431" s="132"/>
      <c r="G431" s="132"/>
      <c r="H431" s="132"/>
    </row>
    <row r="432" spans="3:8" ht="28.5" customHeight="1">
      <c r="C432" s="138"/>
      <c r="D432" s="138"/>
      <c r="F432" s="132"/>
      <c r="G432" s="132"/>
      <c r="H432" s="132"/>
    </row>
    <row r="433" spans="3:8" ht="28.5" customHeight="1">
      <c r="C433" s="138"/>
      <c r="D433" s="138"/>
      <c r="F433" s="132"/>
      <c r="G433" s="132"/>
      <c r="H433" s="132"/>
    </row>
    <row r="434" spans="3:8" ht="28.5" customHeight="1">
      <c r="C434" s="138"/>
      <c r="D434" s="138"/>
      <c r="F434" s="132"/>
      <c r="G434" s="132"/>
      <c r="H434" s="132"/>
    </row>
    <row r="435" spans="3:8" ht="28.5" customHeight="1">
      <c r="C435" s="138"/>
      <c r="D435" s="138"/>
      <c r="F435" s="132"/>
      <c r="G435" s="132"/>
      <c r="H435" s="132"/>
    </row>
    <row r="436" spans="3:8" ht="28.5" customHeight="1">
      <c r="C436" s="138"/>
      <c r="D436" s="138"/>
      <c r="F436" s="132"/>
      <c r="G436" s="132"/>
      <c r="H436" s="132"/>
    </row>
    <row r="437" spans="3:8" ht="28.5" customHeight="1">
      <c r="C437" s="138"/>
      <c r="D437" s="138"/>
      <c r="F437" s="132"/>
      <c r="G437" s="132"/>
      <c r="H437" s="132"/>
    </row>
    <row r="438" spans="3:8" ht="28.5" customHeight="1">
      <c r="C438" s="138"/>
      <c r="D438" s="138"/>
      <c r="F438" s="132"/>
      <c r="G438" s="132"/>
      <c r="H438" s="132"/>
    </row>
    <row r="439" spans="3:8" ht="28.5" customHeight="1">
      <c r="C439" s="138"/>
      <c r="D439" s="138"/>
      <c r="F439" s="132"/>
      <c r="G439" s="132"/>
      <c r="H439" s="132"/>
    </row>
    <row r="440" spans="3:8" ht="28.5" customHeight="1">
      <c r="C440" s="138"/>
      <c r="D440" s="138"/>
      <c r="F440" s="132"/>
      <c r="G440" s="132"/>
      <c r="H440" s="132"/>
    </row>
    <row r="441" spans="3:8" ht="28.5" customHeight="1">
      <c r="C441" s="138"/>
      <c r="D441" s="138"/>
      <c r="F441" s="132"/>
      <c r="G441" s="132"/>
      <c r="H441" s="132"/>
    </row>
    <row r="442" spans="3:8" ht="28.5" customHeight="1">
      <c r="C442" s="138"/>
      <c r="D442" s="138"/>
      <c r="F442" s="132"/>
      <c r="G442" s="132"/>
      <c r="H442" s="132"/>
    </row>
    <row r="443" spans="3:8" ht="28.5" customHeight="1">
      <c r="C443" s="138"/>
      <c r="D443" s="138"/>
      <c r="F443" s="132"/>
      <c r="G443" s="132"/>
      <c r="H443" s="132"/>
    </row>
    <row r="444" spans="3:8" ht="28.5" customHeight="1">
      <c r="C444" s="138"/>
      <c r="D444" s="138"/>
      <c r="F444" s="132"/>
      <c r="G444" s="132"/>
      <c r="H444" s="132"/>
    </row>
    <row r="445" spans="3:8" ht="28.5" customHeight="1">
      <c r="C445" s="138"/>
      <c r="D445" s="138"/>
      <c r="F445" s="132"/>
      <c r="G445" s="132"/>
      <c r="H445" s="132"/>
    </row>
    <row r="446" spans="3:8" ht="28.5" customHeight="1">
      <c r="C446" s="138"/>
      <c r="D446" s="138"/>
      <c r="F446" s="132"/>
      <c r="G446" s="132"/>
      <c r="H446" s="132"/>
    </row>
    <row r="447" spans="3:8" ht="28.5" customHeight="1">
      <c r="C447" s="138"/>
      <c r="D447" s="138"/>
      <c r="F447" s="132"/>
      <c r="G447" s="132"/>
      <c r="H447" s="132"/>
    </row>
    <row r="448" spans="3:8" ht="28.5" customHeight="1">
      <c r="C448" s="138"/>
      <c r="D448" s="138"/>
      <c r="F448" s="132"/>
      <c r="G448" s="132"/>
      <c r="H448" s="132"/>
    </row>
    <row r="449" spans="3:8" ht="28.5" customHeight="1">
      <c r="C449" s="138"/>
      <c r="D449" s="138"/>
      <c r="F449" s="132"/>
      <c r="G449" s="132"/>
      <c r="H449" s="132"/>
    </row>
    <row r="450" spans="3:8" ht="28.5" customHeight="1">
      <c r="C450" s="138"/>
      <c r="D450" s="138"/>
      <c r="F450" s="132"/>
      <c r="G450" s="132"/>
      <c r="H450" s="132"/>
    </row>
    <row r="451" spans="3:8" ht="28.5" customHeight="1">
      <c r="C451" s="138"/>
      <c r="D451" s="138"/>
      <c r="F451" s="132"/>
      <c r="G451" s="132"/>
      <c r="H451" s="132"/>
    </row>
    <row r="452" spans="3:8" ht="28.5" customHeight="1">
      <c r="C452" s="138"/>
      <c r="D452" s="138"/>
      <c r="F452" s="132"/>
      <c r="G452" s="132"/>
      <c r="H452" s="132"/>
    </row>
    <row r="453" spans="3:8" ht="28.5" customHeight="1">
      <c r="C453" s="138"/>
      <c r="D453" s="138"/>
      <c r="F453" s="132"/>
      <c r="G453" s="132"/>
      <c r="H453" s="132"/>
    </row>
    <row r="454" spans="3:8" ht="28.5" customHeight="1">
      <c r="C454" s="138"/>
      <c r="D454" s="138"/>
      <c r="F454" s="132"/>
      <c r="G454" s="132"/>
      <c r="H454" s="132"/>
    </row>
    <row r="455" spans="3:8" ht="28.5" customHeight="1">
      <c r="C455" s="138"/>
      <c r="D455" s="138"/>
      <c r="F455" s="132"/>
      <c r="G455" s="132"/>
      <c r="H455" s="132"/>
    </row>
    <row r="456" spans="3:8" ht="28.5" customHeight="1">
      <c r="C456" s="138"/>
      <c r="D456" s="138"/>
      <c r="F456" s="132"/>
      <c r="G456" s="132"/>
      <c r="H456" s="132"/>
    </row>
    <row r="457" spans="3:8" ht="28.5" customHeight="1">
      <c r="C457" s="138"/>
      <c r="D457" s="138"/>
      <c r="F457" s="132"/>
      <c r="G457" s="132"/>
      <c r="H457" s="132"/>
    </row>
    <row r="458" spans="3:8" ht="28.5" customHeight="1">
      <c r="C458" s="138"/>
      <c r="D458" s="138"/>
      <c r="F458" s="132"/>
      <c r="G458" s="132"/>
      <c r="H458" s="132"/>
    </row>
    <row r="459" spans="3:8" ht="28.5" customHeight="1">
      <c r="C459" s="138"/>
      <c r="D459" s="138"/>
      <c r="F459" s="132"/>
      <c r="G459" s="132"/>
      <c r="H459" s="132"/>
    </row>
    <row r="460" spans="3:8" ht="28.5" customHeight="1">
      <c r="C460" s="138"/>
      <c r="D460" s="138"/>
      <c r="F460" s="132"/>
      <c r="G460" s="132"/>
      <c r="H460" s="132"/>
    </row>
    <row r="461" spans="3:8" ht="28.5" customHeight="1">
      <c r="C461" s="138"/>
      <c r="D461" s="138"/>
      <c r="F461" s="132"/>
      <c r="G461" s="132"/>
      <c r="H461" s="132"/>
    </row>
    <row r="462" spans="3:8" ht="28.5" customHeight="1">
      <c r="C462" s="138"/>
      <c r="D462" s="138"/>
      <c r="F462" s="132"/>
      <c r="G462" s="132"/>
      <c r="H462" s="132"/>
    </row>
    <row r="463" spans="3:8" ht="28.5" customHeight="1">
      <c r="C463" s="138"/>
      <c r="D463" s="138"/>
      <c r="F463" s="132"/>
      <c r="G463" s="132"/>
      <c r="H463" s="132"/>
    </row>
    <row r="464" spans="3:8" ht="28.5" customHeight="1">
      <c r="C464" s="138"/>
      <c r="D464" s="138"/>
      <c r="F464" s="132"/>
      <c r="G464" s="132"/>
      <c r="H464" s="132"/>
    </row>
    <row r="465" spans="3:8" ht="28.5" customHeight="1">
      <c r="C465" s="138"/>
      <c r="D465" s="138"/>
      <c r="F465" s="132"/>
      <c r="G465" s="132"/>
      <c r="H465" s="132"/>
    </row>
    <row r="466" spans="3:8" ht="28.5" customHeight="1">
      <c r="C466" s="138"/>
      <c r="D466" s="138"/>
      <c r="F466" s="132"/>
      <c r="G466" s="132"/>
      <c r="H466" s="132"/>
    </row>
    <row r="467" spans="3:8" ht="28.5" customHeight="1">
      <c r="C467" s="138"/>
      <c r="D467" s="138"/>
      <c r="F467" s="132"/>
      <c r="G467" s="132"/>
      <c r="H467" s="132"/>
    </row>
    <row r="468" spans="3:8" ht="28.5" customHeight="1">
      <c r="C468" s="138"/>
      <c r="D468" s="138"/>
      <c r="F468" s="132"/>
      <c r="G468" s="132"/>
      <c r="H468" s="132"/>
    </row>
    <row r="469" spans="3:8" ht="28.5" customHeight="1">
      <c r="C469" s="138"/>
      <c r="D469" s="138"/>
      <c r="F469" s="132"/>
      <c r="G469" s="132"/>
      <c r="H469" s="132"/>
    </row>
    <row r="470" spans="3:8" ht="28.5" customHeight="1">
      <c r="C470" s="138"/>
      <c r="D470" s="138"/>
      <c r="F470" s="132"/>
      <c r="G470" s="132"/>
      <c r="H470" s="132"/>
    </row>
    <row r="471" spans="3:8" ht="28.5" customHeight="1">
      <c r="C471" s="138"/>
      <c r="D471" s="138"/>
      <c r="F471" s="132"/>
      <c r="G471" s="132"/>
      <c r="H471" s="132"/>
    </row>
    <row r="472" spans="3:8" ht="28.5" customHeight="1">
      <c r="C472" s="138"/>
      <c r="D472" s="138"/>
      <c r="F472" s="132"/>
      <c r="G472" s="132"/>
      <c r="H472" s="132"/>
    </row>
    <row r="473" spans="3:8" ht="28.5" customHeight="1">
      <c r="C473" s="138"/>
      <c r="D473" s="138"/>
      <c r="F473" s="132"/>
      <c r="G473" s="132"/>
      <c r="H473" s="132"/>
    </row>
    <row r="474" spans="3:8" ht="28.5" customHeight="1">
      <c r="C474" s="138"/>
      <c r="D474" s="138"/>
      <c r="F474" s="132"/>
      <c r="G474" s="132"/>
      <c r="H474" s="132"/>
    </row>
    <row r="475" spans="3:8" ht="28.5" customHeight="1">
      <c r="C475" s="138"/>
      <c r="D475" s="138"/>
      <c r="F475" s="132"/>
      <c r="G475" s="132"/>
      <c r="H475" s="132"/>
    </row>
    <row r="476" spans="3:8" ht="28.5" customHeight="1">
      <c r="C476" s="138"/>
      <c r="D476" s="138"/>
      <c r="F476" s="132"/>
      <c r="G476" s="132"/>
      <c r="H476" s="132"/>
    </row>
    <row r="477" spans="3:8" ht="28.5" customHeight="1">
      <c r="C477" s="138"/>
      <c r="D477" s="138"/>
      <c r="F477" s="132"/>
      <c r="G477" s="132"/>
      <c r="H477" s="132"/>
    </row>
    <row r="478" spans="3:8" ht="28.5" customHeight="1">
      <c r="C478" s="138"/>
      <c r="D478" s="138"/>
      <c r="F478" s="132"/>
      <c r="G478" s="132"/>
      <c r="H478" s="132"/>
    </row>
    <row r="479" spans="3:8" ht="28.5" customHeight="1">
      <c r="C479" s="138"/>
      <c r="D479" s="138"/>
      <c r="F479" s="132"/>
      <c r="G479" s="132"/>
      <c r="H479" s="132"/>
    </row>
    <row r="480" spans="3:8" ht="28.5" customHeight="1">
      <c r="C480" s="138"/>
      <c r="D480" s="138"/>
      <c r="F480" s="132"/>
      <c r="G480" s="132"/>
      <c r="H480" s="132"/>
    </row>
    <row r="481" spans="3:8" ht="28.5" customHeight="1">
      <c r="C481" s="138"/>
      <c r="D481" s="138"/>
      <c r="F481" s="132"/>
      <c r="G481" s="132"/>
      <c r="H481" s="132"/>
    </row>
    <row r="482" spans="3:8" ht="28.5" customHeight="1">
      <c r="C482" s="138"/>
      <c r="D482" s="138"/>
      <c r="F482" s="132"/>
      <c r="G482" s="132"/>
      <c r="H482" s="132"/>
    </row>
    <row r="483" spans="3:8" ht="28.5" customHeight="1">
      <c r="C483" s="138"/>
      <c r="D483" s="138"/>
      <c r="F483" s="132"/>
      <c r="G483" s="132"/>
      <c r="H483" s="132"/>
    </row>
    <row r="484" spans="3:8" ht="28.5" customHeight="1">
      <c r="C484" s="138"/>
      <c r="D484" s="138"/>
      <c r="F484" s="132"/>
      <c r="G484" s="132"/>
      <c r="H484" s="132"/>
    </row>
    <row r="485" spans="3:8" ht="28.5" customHeight="1">
      <c r="C485" s="138"/>
      <c r="D485" s="138"/>
      <c r="F485" s="132"/>
      <c r="G485" s="132"/>
      <c r="H485" s="132"/>
    </row>
    <row r="486" spans="3:8" ht="28.5" customHeight="1">
      <c r="C486" s="138"/>
      <c r="D486" s="138"/>
      <c r="F486" s="132"/>
      <c r="G486" s="132"/>
      <c r="H486" s="132"/>
    </row>
    <row r="487" spans="3:8" ht="28.5" customHeight="1">
      <c r="C487" s="138"/>
      <c r="D487" s="138"/>
      <c r="F487" s="132"/>
      <c r="G487" s="132"/>
      <c r="H487" s="132"/>
    </row>
    <row r="488" spans="3:8" ht="28.5" customHeight="1">
      <c r="C488" s="138"/>
      <c r="D488" s="138"/>
      <c r="F488" s="132"/>
      <c r="G488" s="132"/>
      <c r="H488" s="132"/>
    </row>
    <row r="489" spans="3:8" ht="28.5" customHeight="1">
      <c r="C489" s="138"/>
      <c r="D489" s="138"/>
      <c r="F489" s="132"/>
      <c r="G489" s="132"/>
      <c r="H489" s="132"/>
    </row>
    <row r="490" spans="3:8" ht="28.5" customHeight="1">
      <c r="C490" s="138"/>
      <c r="D490" s="138"/>
      <c r="F490" s="132"/>
      <c r="G490" s="132"/>
      <c r="H490" s="132"/>
    </row>
    <row r="491" spans="3:8" ht="28.5" customHeight="1">
      <c r="C491" s="138"/>
      <c r="D491" s="138"/>
      <c r="F491" s="132"/>
      <c r="G491" s="132"/>
      <c r="H491" s="132"/>
    </row>
    <row r="492" spans="3:8" ht="28.5" customHeight="1">
      <c r="C492" s="138"/>
      <c r="D492" s="138"/>
      <c r="F492" s="132"/>
      <c r="G492" s="132"/>
      <c r="H492" s="132"/>
    </row>
    <row r="493" spans="3:8" ht="28.5" customHeight="1">
      <c r="C493" s="138"/>
      <c r="D493" s="138"/>
      <c r="F493" s="132"/>
      <c r="G493" s="132"/>
      <c r="H493" s="132"/>
    </row>
    <row r="494" spans="3:8" ht="28.5" customHeight="1">
      <c r="C494" s="138"/>
      <c r="D494" s="138"/>
      <c r="F494" s="132"/>
      <c r="G494" s="132"/>
      <c r="H494" s="132"/>
    </row>
    <row r="495" spans="3:8" ht="28.5" customHeight="1">
      <c r="C495" s="138"/>
      <c r="D495" s="138"/>
      <c r="F495" s="132"/>
      <c r="G495" s="132"/>
      <c r="H495" s="132"/>
    </row>
    <row r="496" spans="3:8" ht="28.5" customHeight="1">
      <c r="C496" s="138"/>
      <c r="D496" s="138"/>
      <c r="F496" s="132"/>
      <c r="G496" s="132"/>
      <c r="H496" s="132"/>
    </row>
    <row r="497" spans="3:8" ht="28.5" customHeight="1">
      <c r="C497" s="138"/>
      <c r="D497" s="138"/>
      <c r="F497" s="132"/>
      <c r="G497" s="132"/>
      <c r="H497" s="132"/>
    </row>
    <row r="498" spans="3:8" ht="28.5" customHeight="1">
      <c r="C498" s="138"/>
      <c r="D498" s="138"/>
      <c r="F498" s="132"/>
      <c r="G498" s="132"/>
      <c r="H498" s="132"/>
    </row>
    <row r="499" spans="3:8" ht="28.5" customHeight="1">
      <c r="C499" s="138"/>
      <c r="D499" s="138"/>
      <c r="F499" s="132"/>
      <c r="G499" s="132"/>
      <c r="H499" s="132"/>
    </row>
    <row r="500" spans="3:8" ht="28.5" customHeight="1">
      <c r="C500" s="138"/>
      <c r="D500" s="138"/>
      <c r="F500" s="132"/>
      <c r="G500" s="132"/>
      <c r="H500" s="132"/>
    </row>
    <row r="501" spans="3:8" ht="28.5" customHeight="1">
      <c r="C501" s="138"/>
      <c r="D501" s="138"/>
      <c r="F501" s="132"/>
      <c r="G501" s="132"/>
      <c r="H501" s="132"/>
    </row>
    <row r="502" spans="3:8" ht="28.5" customHeight="1">
      <c r="C502" s="138"/>
      <c r="D502" s="138"/>
      <c r="F502" s="132"/>
      <c r="G502" s="132"/>
      <c r="H502" s="132"/>
    </row>
    <row r="503" spans="3:8" ht="28.5" customHeight="1">
      <c r="C503" s="138"/>
      <c r="D503" s="138"/>
      <c r="F503" s="132"/>
      <c r="G503" s="132"/>
      <c r="H503" s="132"/>
    </row>
    <row r="504" spans="3:8" ht="28.5" customHeight="1">
      <c r="C504" s="138"/>
      <c r="D504" s="138"/>
      <c r="F504" s="132"/>
      <c r="G504" s="132"/>
      <c r="H504" s="132"/>
    </row>
    <row r="505" spans="3:8" ht="28.5" customHeight="1">
      <c r="C505" s="138"/>
      <c r="D505" s="138"/>
      <c r="F505" s="132"/>
      <c r="G505" s="132"/>
      <c r="H505" s="132"/>
    </row>
    <row r="506" spans="3:8" ht="28.5" customHeight="1">
      <c r="C506" s="138"/>
      <c r="D506" s="138"/>
      <c r="F506" s="132"/>
      <c r="G506" s="132"/>
      <c r="H506" s="132"/>
    </row>
    <row r="507" spans="3:8" ht="28.5" customHeight="1">
      <c r="C507" s="138"/>
      <c r="D507" s="138"/>
      <c r="F507" s="132"/>
      <c r="G507" s="132"/>
      <c r="H507" s="132"/>
    </row>
    <row r="508" spans="3:8" ht="28.5" customHeight="1">
      <c r="C508" s="138"/>
      <c r="D508" s="138"/>
      <c r="F508" s="132"/>
      <c r="G508" s="132"/>
      <c r="H508" s="132"/>
    </row>
    <row r="509" spans="3:8" ht="28.5" customHeight="1">
      <c r="C509" s="138"/>
      <c r="D509" s="138"/>
      <c r="F509" s="132"/>
      <c r="G509" s="132"/>
      <c r="H509" s="132"/>
    </row>
    <row r="510" spans="3:8" ht="28.5" customHeight="1">
      <c r="C510" s="138"/>
      <c r="D510" s="138"/>
      <c r="F510" s="132"/>
      <c r="G510" s="132"/>
      <c r="H510" s="132"/>
    </row>
    <row r="511" spans="3:8" ht="28.5" customHeight="1">
      <c r="C511" s="138"/>
      <c r="D511" s="138"/>
      <c r="F511" s="132"/>
      <c r="G511" s="132"/>
      <c r="H511" s="132"/>
    </row>
    <row r="512" spans="3:8" ht="28.5" customHeight="1">
      <c r="C512" s="138"/>
      <c r="D512" s="138"/>
      <c r="F512" s="132"/>
      <c r="G512" s="132"/>
      <c r="H512" s="132"/>
    </row>
    <row r="513" spans="3:8" ht="28.5" customHeight="1">
      <c r="C513" s="138"/>
      <c r="D513" s="138"/>
      <c r="F513" s="132"/>
      <c r="G513" s="132"/>
      <c r="H513" s="132"/>
    </row>
    <row r="514" spans="3:8" ht="28.5" customHeight="1">
      <c r="C514" s="138"/>
      <c r="D514" s="138"/>
      <c r="F514" s="132"/>
      <c r="G514" s="132"/>
      <c r="H514" s="132"/>
    </row>
    <row r="515" spans="3:8" ht="28.5" customHeight="1">
      <c r="C515" s="138"/>
      <c r="D515" s="138"/>
      <c r="F515" s="132"/>
      <c r="G515" s="132"/>
      <c r="H515" s="132"/>
    </row>
    <row r="516" spans="3:8" ht="28.5" customHeight="1">
      <c r="C516" s="138"/>
      <c r="D516" s="138"/>
      <c r="F516" s="132"/>
      <c r="G516" s="132"/>
      <c r="H516" s="132"/>
    </row>
    <row r="517" spans="3:8" ht="28.5" customHeight="1">
      <c r="C517" s="138"/>
      <c r="D517" s="138"/>
      <c r="F517" s="132"/>
      <c r="G517" s="132"/>
      <c r="H517" s="132"/>
    </row>
    <row r="518" spans="3:8" ht="28.5" customHeight="1">
      <c r="C518" s="138"/>
      <c r="D518" s="138"/>
      <c r="F518" s="132"/>
      <c r="G518" s="132"/>
      <c r="H518" s="132"/>
    </row>
    <row r="519" spans="3:8" ht="28.5" customHeight="1">
      <c r="C519" s="138"/>
      <c r="D519" s="138"/>
      <c r="F519" s="132"/>
      <c r="G519" s="132"/>
      <c r="H519" s="132"/>
    </row>
    <row r="520" spans="3:8" ht="28.5" customHeight="1">
      <c r="C520" s="138"/>
      <c r="D520" s="138"/>
      <c r="F520" s="132"/>
      <c r="G520" s="132"/>
      <c r="H520" s="132"/>
    </row>
    <row r="521" spans="3:8" ht="28.5" customHeight="1">
      <c r="C521" s="138"/>
      <c r="D521" s="138"/>
      <c r="F521" s="132"/>
      <c r="G521" s="132"/>
      <c r="H521" s="132"/>
    </row>
    <row r="522" spans="3:8" ht="28.5" customHeight="1">
      <c r="C522" s="138"/>
      <c r="D522" s="138"/>
      <c r="F522" s="132"/>
      <c r="G522" s="132"/>
      <c r="H522" s="132"/>
    </row>
    <row r="523" spans="3:8" ht="28.5" customHeight="1">
      <c r="C523" s="138"/>
      <c r="D523" s="138"/>
      <c r="F523" s="132"/>
      <c r="G523" s="132"/>
      <c r="H523" s="132"/>
    </row>
    <row r="524" spans="3:8" ht="28.5" customHeight="1">
      <c r="C524" s="138"/>
      <c r="D524" s="138"/>
      <c r="F524" s="132"/>
      <c r="G524" s="132"/>
      <c r="H524" s="132"/>
    </row>
    <row r="525" spans="3:8" ht="28.5" customHeight="1">
      <c r="C525" s="138"/>
      <c r="D525" s="138"/>
      <c r="F525" s="132"/>
      <c r="G525" s="132"/>
      <c r="H525" s="132"/>
    </row>
    <row r="526" spans="3:8" ht="28.5" customHeight="1">
      <c r="C526" s="138"/>
      <c r="D526" s="138"/>
      <c r="F526" s="132"/>
      <c r="G526" s="132"/>
      <c r="H526" s="132"/>
    </row>
    <row r="527" spans="3:8" ht="28.5" customHeight="1">
      <c r="C527" s="138"/>
      <c r="D527" s="138"/>
      <c r="F527" s="132"/>
      <c r="G527" s="132"/>
      <c r="H527" s="132"/>
    </row>
    <row r="528" spans="3:8" ht="28.5" customHeight="1">
      <c r="C528" s="138"/>
      <c r="D528" s="138"/>
      <c r="F528" s="132"/>
      <c r="G528" s="132"/>
      <c r="H528" s="132"/>
    </row>
    <row r="529" spans="3:8" ht="28.5" customHeight="1">
      <c r="C529" s="138"/>
      <c r="D529" s="138"/>
      <c r="F529" s="132"/>
      <c r="G529" s="132"/>
      <c r="H529" s="132"/>
    </row>
    <row r="530" spans="3:8" ht="28.5" customHeight="1">
      <c r="C530" s="138"/>
      <c r="D530" s="138"/>
      <c r="F530" s="132"/>
      <c r="G530" s="132"/>
      <c r="H530" s="132"/>
    </row>
    <row r="531" spans="3:8" ht="28.5" customHeight="1">
      <c r="C531" s="138"/>
      <c r="D531" s="138"/>
      <c r="F531" s="132"/>
      <c r="G531" s="132"/>
      <c r="H531" s="132"/>
    </row>
    <row r="532" spans="3:8" ht="28.5" customHeight="1">
      <c r="C532" s="138"/>
      <c r="D532" s="138"/>
      <c r="F532" s="132"/>
      <c r="G532" s="132"/>
      <c r="H532" s="132"/>
    </row>
    <row r="533" spans="3:8" ht="28.5" customHeight="1">
      <c r="C533" s="138"/>
      <c r="D533" s="138"/>
      <c r="F533" s="132"/>
      <c r="G533" s="132"/>
      <c r="H533" s="132"/>
    </row>
    <row r="534" spans="3:8" ht="28.5" customHeight="1">
      <c r="C534" s="138"/>
      <c r="D534" s="138"/>
      <c r="F534" s="132"/>
      <c r="G534" s="132"/>
      <c r="H534" s="132"/>
    </row>
    <row r="535" spans="3:8" ht="28.5" customHeight="1">
      <c r="C535" s="138"/>
      <c r="D535" s="138"/>
      <c r="F535" s="132"/>
      <c r="G535" s="132"/>
      <c r="H535" s="132"/>
    </row>
    <row r="536" spans="3:8" ht="28.5" customHeight="1">
      <c r="C536" s="138"/>
      <c r="D536" s="138"/>
      <c r="F536" s="132"/>
      <c r="G536" s="132"/>
      <c r="H536" s="132"/>
    </row>
    <row r="537" spans="3:8" ht="28.5" customHeight="1">
      <c r="C537" s="138"/>
      <c r="D537" s="138"/>
      <c r="F537" s="132"/>
      <c r="G537" s="132"/>
      <c r="H537" s="132"/>
    </row>
    <row r="538" spans="3:8" ht="28.5" customHeight="1">
      <c r="C538" s="138"/>
      <c r="D538" s="138"/>
      <c r="F538" s="132"/>
      <c r="G538" s="132"/>
      <c r="H538" s="132"/>
    </row>
    <row r="539" spans="3:8" ht="28.5" customHeight="1">
      <c r="C539" s="138"/>
      <c r="D539" s="138"/>
      <c r="F539" s="132"/>
      <c r="G539" s="132"/>
      <c r="H539" s="132"/>
    </row>
    <row r="540" spans="3:8" ht="28.5" customHeight="1">
      <c r="C540" s="138"/>
      <c r="D540" s="138"/>
      <c r="F540" s="132"/>
      <c r="G540" s="132"/>
      <c r="H540" s="132"/>
    </row>
    <row r="541" spans="3:8" ht="28.5" customHeight="1">
      <c r="C541" s="138"/>
      <c r="D541" s="138"/>
      <c r="F541" s="132"/>
      <c r="G541" s="132"/>
      <c r="H541" s="132"/>
    </row>
    <row r="542" spans="3:8" ht="28.5" customHeight="1">
      <c r="C542" s="138"/>
      <c r="D542" s="138"/>
      <c r="F542" s="132"/>
      <c r="G542" s="132"/>
      <c r="H542" s="132"/>
    </row>
    <row r="543" spans="3:8" ht="28.5" customHeight="1">
      <c r="C543" s="138"/>
      <c r="D543" s="138"/>
      <c r="F543" s="132"/>
      <c r="G543" s="132"/>
      <c r="H543" s="132"/>
    </row>
    <row r="544" spans="3:8" ht="28.5" customHeight="1">
      <c r="C544" s="138"/>
      <c r="D544" s="138"/>
      <c r="F544" s="132"/>
      <c r="G544" s="132"/>
      <c r="H544" s="132"/>
    </row>
    <row r="545" spans="3:8" ht="28.5" customHeight="1">
      <c r="C545" s="138"/>
      <c r="D545" s="138"/>
      <c r="F545" s="132"/>
      <c r="G545" s="132"/>
      <c r="H545" s="132"/>
    </row>
    <row r="546" spans="3:8" ht="28.5" customHeight="1">
      <c r="C546" s="138"/>
      <c r="D546" s="138"/>
      <c r="F546" s="132"/>
      <c r="G546" s="132"/>
      <c r="H546" s="132"/>
    </row>
    <row r="547" spans="3:8" ht="28.5" customHeight="1">
      <c r="C547" s="138"/>
      <c r="D547" s="138"/>
      <c r="F547" s="132"/>
      <c r="G547" s="132"/>
      <c r="H547" s="132"/>
    </row>
    <row r="548" spans="3:8" ht="28.5" customHeight="1">
      <c r="C548" s="138"/>
      <c r="D548" s="138"/>
      <c r="F548" s="132"/>
      <c r="G548" s="132"/>
      <c r="H548" s="132"/>
    </row>
    <row r="549" spans="3:8" ht="28.5" customHeight="1">
      <c r="C549" s="138"/>
      <c r="D549" s="138"/>
      <c r="F549" s="132"/>
      <c r="G549" s="132"/>
      <c r="H549" s="132"/>
    </row>
    <row r="550" spans="3:8" ht="28.5" customHeight="1">
      <c r="C550" s="138"/>
      <c r="D550" s="138"/>
      <c r="F550" s="132"/>
      <c r="G550" s="132"/>
      <c r="H550" s="132"/>
    </row>
    <row r="551" spans="3:8" ht="28.5" customHeight="1">
      <c r="C551" s="138"/>
      <c r="D551" s="138"/>
      <c r="F551" s="132"/>
      <c r="G551" s="132"/>
      <c r="H551" s="132"/>
    </row>
    <row r="552" spans="3:8" ht="28.5" customHeight="1">
      <c r="C552" s="138"/>
      <c r="D552" s="138"/>
      <c r="F552" s="132"/>
      <c r="G552" s="132"/>
      <c r="H552" s="132"/>
    </row>
    <row r="553" spans="3:8" ht="28.5" customHeight="1">
      <c r="C553" s="138"/>
      <c r="D553" s="138"/>
      <c r="F553" s="132"/>
      <c r="G553" s="132"/>
      <c r="H553" s="132"/>
    </row>
    <row r="554" spans="3:8" ht="28.5" customHeight="1">
      <c r="C554" s="138"/>
      <c r="D554" s="138"/>
      <c r="F554" s="132"/>
      <c r="G554" s="132"/>
      <c r="H554" s="132"/>
    </row>
    <row r="555" spans="3:8" ht="28.5" customHeight="1">
      <c r="C555" s="138"/>
      <c r="D555" s="138"/>
      <c r="F555" s="132"/>
      <c r="G555" s="132"/>
      <c r="H555" s="132"/>
    </row>
    <row r="556" spans="3:8" ht="28.5" customHeight="1">
      <c r="C556" s="138"/>
      <c r="D556" s="138"/>
      <c r="F556" s="132"/>
      <c r="G556" s="132"/>
      <c r="H556" s="132"/>
    </row>
    <row r="557" spans="3:8" ht="28.5" customHeight="1">
      <c r="C557" s="138"/>
      <c r="D557" s="138"/>
      <c r="F557" s="132"/>
      <c r="G557" s="132"/>
      <c r="H557" s="132"/>
    </row>
    <row r="558" spans="3:8" ht="28.5" customHeight="1">
      <c r="C558" s="138"/>
      <c r="D558" s="138"/>
      <c r="F558" s="132"/>
      <c r="G558" s="132"/>
      <c r="H558" s="132"/>
    </row>
    <row r="559" spans="3:8" ht="28.5" customHeight="1">
      <c r="C559" s="138"/>
      <c r="D559" s="138"/>
      <c r="F559" s="132"/>
      <c r="G559" s="132"/>
      <c r="H559" s="132"/>
    </row>
    <row r="560" spans="3:8" ht="28.5" customHeight="1">
      <c r="C560" s="138"/>
      <c r="D560" s="138"/>
      <c r="F560" s="132"/>
      <c r="G560" s="132"/>
      <c r="H560" s="132"/>
    </row>
    <row r="561" spans="3:8" ht="28.5" customHeight="1">
      <c r="C561" s="138"/>
      <c r="D561" s="138"/>
      <c r="F561" s="132"/>
      <c r="G561" s="132"/>
      <c r="H561" s="132"/>
    </row>
    <row r="562" spans="3:8" ht="28.5" customHeight="1">
      <c r="C562" s="138"/>
      <c r="D562" s="138"/>
      <c r="F562" s="132"/>
      <c r="G562" s="132"/>
      <c r="H562" s="132"/>
    </row>
    <row r="563" spans="3:8" ht="28.5" customHeight="1">
      <c r="C563" s="138"/>
      <c r="D563" s="138"/>
      <c r="F563" s="132"/>
      <c r="G563" s="132"/>
      <c r="H563" s="132"/>
    </row>
    <row r="564" spans="3:8" ht="28.5" customHeight="1">
      <c r="C564" s="138"/>
      <c r="D564" s="138"/>
      <c r="F564" s="132"/>
      <c r="G564" s="132"/>
      <c r="H564" s="132"/>
    </row>
    <row r="565" spans="3:8" ht="28.5" customHeight="1">
      <c r="C565" s="138"/>
      <c r="D565" s="138"/>
      <c r="F565" s="132"/>
      <c r="G565" s="132"/>
      <c r="H565" s="132"/>
    </row>
    <row r="566" spans="3:8" ht="28.5" customHeight="1">
      <c r="C566" s="138"/>
      <c r="D566" s="138"/>
      <c r="F566" s="132"/>
      <c r="G566" s="132"/>
      <c r="H566" s="132"/>
    </row>
    <row r="567" spans="3:8" ht="28.5" customHeight="1">
      <c r="C567" s="138"/>
      <c r="D567" s="138"/>
      <c r="F567" s="132"/>
      <c r="G567" s="132"/>
      <c r="H567" s="132"/>
    </row>
    <row r="568" spans="3:8" ht="28.5" customHeight="1">
      <c r="C568" s="138"/>
      <c r="D568" s="138"/>
      <c r="F568" s="132"/>
      <c r="G568" s="132"/>
      <c r="H568" s="132"/>
    </row>
    <row r="569" spans="3:8" ht="28.5" customHeight="1">
      <c r="C569" s="138"/>
      <c r="D569" s="138"/>
      <c r="F569" s="132"/>
      <c r="G569" s="132"/>
      <c r="H569" s="132"/>
    </row>
    <row r="570" spans="3:8" ht="28.5" customHeight="1">
      <c r="C570" s="138"/>
      <c r="D570" s="138"/>
      <c r="F570" s="132"/>
      <c r="G570" s="132"/>
      <c r="H570" s="132"/>
    </row>
    <row r="571" spans="3:8" ht="28.5" customHeight="1">
      <c r="C571" s="138"/>
      <c r="D571" s="138"/>
      <c r="F571" s="132"/>
      <c r="G571" s="132"/>
      <c r="H571" s="132"/>
    </row>
    <row r="572" spans="3:8" ht="28.5" customHeight="1">
      <c r="C572" s="138"/>
      <c r="D572" s="138"/>
      <c r="F572" s="132"/>
      <c r="G572" s="132"/>
      <c r="H572" s="132"/>
    </row>
    <row r="573" spans="3:8" ht="28.5" customHeight="1">
      <c r="C573" s="138"/>
      <c r="D573" s="138"/>
      <c r="F573" s="132"/>
      <c r="G573" s="132"/>
      <c r="H573" s="132"/>
    </row>
    <row r="574" spans="3:8" ht="28.5" customHeight="1">
      <c r="C574" s="138"/>
      <c r="D574" s="138"/>
      <c r="F574" s="132"/>
      <c r="G574" s="132"/>
      <c r="H574" s="132"/>
    </row>
    <row r="575" spans="3:8" ht="28.5" customHeight="1">
      <c r="C575" s="138"/>
      <c r="D575" s="138"/>
      <c r="F575" s="132"/>
      <c r="G575" s="132"/>
      <c r="H575" s="132"/>
    </row>
    <row r="576" spans="3:8" ht="28.5" customHeight="1">
      <c r="C576" s="138"/>
      <c r="D576" s="138"/>
      <c r="F576" s="132"/>
      <c r="G576" s="132"/>
      <c r="H576" s="132"/>
    </row>
    <row r="577" spans="3:8" ht="28.5" customHeight="1">
      <c r="C577" s="138"/>
      <c r="D577" s="138"/>
      <c r="F577" s="132"/>
      <c r="G577" s="132"/>
      <c r="H577" s="132"/>
    </row>
    <row r="578" spans="3:8" ht="28.5" customHeight="1">
      <c r="C578" s="138"/>
      <c r="D578" s="138"/>
      <c r="F578" s="132"/>
      <c r="G578" s="132"/>
      <c r="H578" s="132"/>
    </row>
    <row r="579" spans="3:8" ht="28.5" customHeight="1">
      <c r="C579" s="138"/>
      <c r="D579" s="138"/>
      <c r="F579" s="132"/>
      <c r="G579" s="132"/>
      <c r="H579" s="132"/>
    </row>
    <row r="580" spans="3:8" ht="28.5" customHeight="1">
      <c r="C580" s="138"/>
      <c r="D580" s="138"/>
      <c r="F580" s="132"/>
      <c r="G580" s="132"/>
      <c r="H580" s="132"/>
    </row>
    <row r="581" spans="3:8" ht="28.5" customHeight="1">
      <c r="C581" s="138"/>
      <c r="D581" s="138"/>
      <c r="F581" s="132"/>
      <c r="G581" s="132"/>
      <c r="H581" s="132"/>
    </row>
    <row r="582" spans="3:8" ht="28.5" customHeight="1">
      <c r="C582" s="138"/>
      <c r="D582" s="138"/>
      <c r="F582" s="132"/>
      <c r="G582" s="132"/>
      <c r="H582" s="132"/>
    </row>
    <row r="583" spans="3:8" ht="28.5" customHeight="1">
      <c r="C583" s="138"/>
      <c r="D583" s="138"/>
      <c r="F583" s="132"/>
      <c r="G583" s="132"/>
      <c r="H583" s="132"/>
    </row>
    <row r="584" spans="3:8" ht="28.5" customHeight="1">
      <c r="C584" s="138"/>
      <c r="D584" s="138"/>
      <c r="F584" s="132"/>
      <c r="G584" s="132"/>
      <c r="H584" s="132"/>
    </row>
    <row r="585" spans="3:8" ht="28.5" customHeight="1">
      <c r="C585" s="138"/>
      <c r="D585" s="138"/>
      <c r="F585" s="132"/>
      <c r="G585" s="132"/>
      <c r="H585" s="132"/>
    </row>
    <row r="586" spans="3:8" ht="28.5" customHeight="1">
      <c r="C586" s="138"/>
      <c r="D586" s="138"/>
      <c r="F586" s="132"/>
      <c r="G586" s="132"/>
      <c r="H586" s="132"/>
    </row>
    <row r="587" spans="3:8" ht="28.5" customHeight="1">
      <c r="C587" s="138"/>
      <c r="D587" s="138"/>
      <c r="F587" s="132"/>
      <c r="G587" s="132"/>
      <c r="H587" s="132"/>
    </row>
    <row r="588" spans="3:8" ht="28.5" customHeight="1">
      <c r="C588" s="138"/>
      <c r="D588" s="138"/>
      <c r="F588" s="132"/>
      <c r="G588" s="132"/>
      <c r="H588" s="132"/>
    </row>
    <row r="589" spans="3:8" ht="28.5" customHeight="1">
      <c r="C589" s="138"/>
      <c r="D589" s="138"/>
      <c r="F589" s="132"/>
      <c r="G589" s="132"/>
      <c r="H589" s="132"/>
    </row>
    <row r="590" spans="3:8" ht="28.5" customHeight="1">
      <c r="C590" s="138"/>
      <c r="D590" s="138"/>
      <c r="F590" s="132"/>
      <c r="G590" s="132"/>
      <c r="H590" s="132"/>
    </row>
    <row r="591" spans="3:8" ht="28.5" customHeight="1">
      <c r="C591" s="138"/>
      <c r="D591" s="138"/>
      <c r="F591" s="132"/>
      <c r="G591" s="132"/>
      <c r="H591" s="132"/>
    </row>
    <row r="592" spans="3:8" ht="28.5" customHeight="1">
      <c r="C592" s="138"/>
      <c r="D592" s="138"/>
      <c r="F592" s="132"/>
      <c r="G592" s="132"/>
      <c r="H592" s="132"/>
    </row>
    <row r="593" spans="3:8" ht="28.5" customHeight="1">
      <c r="C593" s="138"/>
      <c r="D593" s="138"/>
      <c r="F593" s="132"/>
      <c r="G593" s="132"/>
      <c r="H593" s="132"/>
    </row>
    <row r="594" spans="3:8" ht="28.5" customHeight="1">
      <c r="C594" s="138"/>
      <c r="D594" s="138"/>
      <c r="F594" s="132"/>
      <c r="G594" s="132"/>
      <c r="H594" s="132"/>
    </row>
    <row r="595" spans="3:8" ht="28.5" customHeight="1">
      <c r="C595" s="138"/>
      <c r="D595" s="138"/>
      <c r="F595" s="132"/>
      <c r="G595" s="132"/>
      <c r="H595" s="132"/>
    </row>
    <row r="596" spans="3:8" ht="28.5" customHeight="1">
      <c r="C596" s="138"/>
      <c r="D596" s="138"/>
      <c r="F596" s="132"/>
      <c r="G596" s="132"/>
      <c r="H596" s="132"/>
    </row>
    <row r="597" spans="3:8" ht="28.5" customHeight="1">
      <c r="C597" s="138"/>
      <c r="D597" s="138"/>
      <c r="F597" s="132"/>
      <c r="G597" s="132"/>
      <c r="H597" s="132"/>
    </row>
    <row r="598" spans="3:8" ht="28.5" customHeight="1">
      <c r="C598" s="138"/>
      <c r="D598" s="138"/>
      <c r="F598" s="132"/>
      <c r="G598" s="132"/>
      <c r="H598" s="132"/>
    </row>
    <row r="599" spans="3:8" ht="28.5" customHeight="1">
      <c r="C599" s="138"/>
      <c r="D599" s="138"/>
      <c r="F599" s="132"/>
      <c r="G599" s="132"/>
      <c r="H599" s="132"/>
    </row>
    <row r="600" spans="3:8" ht="28.5" customHeight="1">
      <c r="C600" s="138"/>
      <c r="D600" s="138"/>
      <c r="F600" s="132"/>
      <c r="G600" s="132"/>
      <c r="H600" s="132"/>
    </row>
    <row r="601" spans="3:8" ht="28.5" customHeight="1">
      <c r="C601" s="138"/>
      <c r="D601" s="138"/>
      <c r="F601" s="132"/>
      <c r="G601" s="132"/>
      <c r="H601" s="132"/>
    </row>
    <row r="602" spans="3:8" ht="28.5" customHeight="1">
      <c r="C602" s="138"/>
      <c r="D602" s="138"/>
      <c r="F602" s="132"/>
      <c r="G602" s="132"/>
      <c r="H602" s="132"/>
    </row>
    <row r="603" spans="3:8" ht="28.5" customHeight="1">
      <c r="C603" s="138"/>
      <c r="D603" s="138"/>
      <c r="F603" s="132"/>
      <c r="G603" s="132"/>
      <c r="H603" s="132"/>
    </row>
    <row r="604" spans="3:8" ht="28.5" customHeight="1">
      <c r="C604" s="138"/>
      <c r="D604" s="138"/>
      <c r="F604" s="132"/>
      <c r="G604" s="132"/>
      <c r="H604" s="132"/>
    </row>
    <row r="605" spans="3:8" ht="28.5" customHeight="1">
      <c r="C605" s="138"/>
      <c r="D605" s="138"/>
      <c r="F605" s="132"/>
      <c r="G605" s="132"/>
      <c r="H605" s="132"/>
    </row>
    <row r="606" spans="3:8" ht="28.5" customHeight="1">
      <c r="C606" s="138"/>
      <c r="D606" s="138"/>
      <c r="F606" s="132"/>
      <c r="G606" s="132"/>
      <c r="H606" s="132"/>
    </row>
    <row r="607" spans="3:8" ht="28.5" customHeight="1">
      <c r="C607" s="138"/>
      <c r="D607" s="138"/>
      <c r="F607" s="132"/>
      <c r="G607" s="132"/>
      <c r="H607" s="132"/>
    </row>
    <row r="608" spans="3:8" ht="28.5" customHeight="1">
      <c r="C608" s="138"/>
      <c r="D608" s="138"/>
      <c r="F608" s="132"/>
      <c r="G608" s="132"/>
      <c r="H608" s="132"/>
    </row>
    <row r="609" spans="3:8" ht="28.5" customHeight="1">
      <c r="C609" s="138"/>
      <c r="D609" s="138"/>
      <c r="F609" s="132"/>
      <c r="G609" s="132"/>
      <c r="H609" s="132"/>
    </row>
    <row r="610" spans="3:8" ht="28.5" customHeight="1">
      <c r="C610" s="138"/>
      <c r="D610" s="138"/>
      <c r="F610" s="132"/>
      <c r="G610" s="132"/>
      <c r="H610" s="132"/>
    </row>
  </sheetData>
  <sheetProtection algorithmName="SHA-512" hashValue="WBghsjpfeLs3cNZa5MPAjNbasB0QhL5WeRfMwXk+oOPqykoZzcDtz9nfLWIbLDJQCBUhvNW8TG2/9NmpGB1P7Q==" saltValue="EThZ2Zbf4yz8kRKNTchDrQ==" spinCount="100000" sheet="1"/>
  <mergeCells count="19">
    <mergeCell ref="A1:E1"/>
    <mergeCell ref="A2:D2"/>
    <mergeCell ref="B3:C3"/>
    <mergeCell ref="B4:C4"/>
    <mergeCell ref="B5:C5"/>
    <mergeCell ref="I12:I13"/>
    <mergeCell ref="B13:D13"/>
    <mergeCell ref="B14:D14"/>
    <mergeCell ref="B6:C6"/>
    <mergeCell ref="B7:C7"/>
    <mergeCell ref="B8:C8"/>
    <mergeCell ref="B9:C9"/>
    <mergeCell ref="B10:C10"/>
    <mergeCell ref="C51:D51"/>
    <mergeCell ref="C52:D52"/>
    <mergeCell ref="G12:G13"/>
    <mergeCell ref="H12:H13"/>
    <mergeCell ref="B11:D11"/>
    <mergeCell ref="B12:D12"/>
  </mergeCells>
  <phoneticPr fontId="37" type="noConversion"/>
  <printOptions horizontalCentered="1"/>
  <pageMargins left="0.55069444444444449" right="0.55069444444444449" top="0.78680555555555554" bottom="0.98402777777777772" header="0.51111111111111107" footer="0.51111111111111107"/>
  <pageSetup paperSize="9" orientation="portrait" horizontalDpi="400" verticalDpi="400" r:id="rId1"/>
  <headerFooter alignWithMargins="0"/>
  <rowBreaks count="1" manualBreakCount="1">
    <brk id="25" max="16383"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6CA21-2D57-4653-9141-830EB62548E6}">
  <dimension ref="A1:K69"/>
  <sheetViews>
    <sheetView showZeros="0" view="pageBreakPreview" zoomScaleNormal="70" workbookViewId="0">
      <selection activeCell="E12" sqref="E12"/>
    </sheetView>
  </sheetViews>
  <sheetFormatPr defaultColWidth="8.6875" defaultRowHeight="15.4"/>
  <cols>
    <col min="1" max="1" width="8.5625" style="107" customWidth="1"/>
    <col min="2" max="2" width="28.5" style="108" customWidth="1"/>
    <col min="3" max="3" width="8.5625" style="108" customWidth="1"/>
    <col min="4" max="4" width="10.5625" style="108" customWidth="1"/>
    <col min="5" max="5" width="12.0625" style="108" customWidth="1"/>
    <col min="6" max="6" width="12.1875" style="108" customWidth="1"/>
    <col min="7" max="7" width="12.6875" style="108" hidden="1" customWidth="1"/>
    <col min="8" max="8" width="11.5" style="108" hidden="1" customWidth="1"/>
    <col min="9" max="10" width="12.6875" style="108" hidden="1" customWidth="1"/>
    <col min="11" max="15" width="9" style="108" customWidth="1"/>
    <col min="16" max="16" width="8.6875" style="108" bestFit="1"/>
    <col min="17" max="16384" width="8.6875" style="108"/>
  </cols>
  <sheetData>
    <row r="1" spans="1:11" s="105" customFormat="1" ht="30" customHeight="1">
      <c r="A1" s="181" t="s">
        <v>46</v>
      </c>
      <c r="B1" s="181"/>
      <c r="C1" s="181"/>
      <c r="D1" s="181"/>
      <c r="E1" s="181"/>
      <c r="F1" s="181"/>
    </row>
    <row r="2" spans="1:11" s="105" customFormat="1" ht="30" customHeight="1">
      <c r="A2" s="182" t="s">
        <v>47</v>
      </c>
      <c r="B2" s="182"/>
      <c r="C2" s="182"/>
      <c r="D2" s="182"/>
      <c r="E2" s="182"/>
      <c r="F2" s="182"/>
    </row>
    <row r="3" spans="1:11" s="106" customFormat="1" ht="30" customHeight="1">
      <c r="A3" s="106" t="str">
        <f>"项目名称："&amp;封面!A2</f>
        <v>项目名称：柘汪镇农村公路宋岭路改建工程</v>
      </c>
      <c r="C3" s="109"/>
      <c r="D3" s="109"/>
      <c r="E3" s="183" t="s">
        <v>48</v>
      </c>
      <c r="F3" s="183"/>
      <c r="H3" s="73"/>
    </row>
    <row r="4" spans="1:11" s="106" customFormat="1" ht="30" customHeight="1">
      <c r="A4" s="110" t="s">
        <v>49</v>
      </c>
      <c r="B4" s="110" t="s">
        <v>50</v>
      </c>
      <c r="C4" s="110" t="s">
        <v>51</v>
      </c>
      <c r="D4" s="110" t="s">
        <v>52</v>
      </c>
      <c r="E4" s="110" t="s">
        <v>53</v>
      </c>
      <c r="F4" s="110" t="s">
        <v>54</v>
      </c>
    </row>
    <row r="5" spans="1:11" s="106" customFormat="1" ht="24" customHeight="1">
      <c r="A5" s="111" t="s">
        <v>55</v>
      </c>
      <c r="B5" s="112" t="s">
        <v>56</v>
      </c>
      <c r="C5" s="110"/>
      <c r="D5" s="113"/>
      <c r="E5" s="113"/>
      <c r="F5" s="114">
        <f>ROUND(D5*E5,0)</f>
        <v>0</v>
      </c>
    </row>
    <row r="6" spans="1:11" s="106" customFormat="1" ht="24" customHeight="1">
      <c r="A6" s="115" t="s">
        <v>57</v>
      </c>
      <c r="B6" s="112" t="s">
        <v>58</v>
      </c>
      <c r="C6" s="110" t="s">
        <v>59</v>
      </c>
      <c r="D6" s="113">
        <v>1</v>
      </c>
      <c r="E6" s="166"/>
      <c r="F6" s="114">
        <f t="shared" ref="F6:F14" si="0">ROUND(D6*E6,2)</f>
        <v>0</v>
      </c>
    </row>
    <row r="7" spans="1:11" s="106" customFormat="1" ht="24" customHeight="1">
      <c r="A7" s="115" t="s">
        <v>60</v>
      </c>
      <c r="B7" s="112" t="s">
        <v>61</v>
      </c>
      <c r="C7" s="110" t="s">
        <v>59</v>
      </c>
      <c r="D7" s="113">
        <v>1</v>
      </c>
      <c r="E7" s="166"/>
      <c r="F7" s="114">
        <f t="shared" si="0"/>
        <v>0</v>
      </c>
    </row>
    <row r="8" spans="1:11" s="106" customFormat="1" ht="24" customHeight="1">
      <c r="A8" s="111" t="s">
        <v>62</v>
      </c>
      <c r="B8" s="117" t="s">
        <v>63</v>
      </c>
      <c r="C8" s="110" t="s">
        <v>59</v>
      </c>
      <c r="D8" s="113">
        <v>1</v>
      </c>
      <c r="E8" s="116">
        <f>ROUND(1629112.29*0.15%,2)</f>
        <v>2443.67</v>
      </c>
      <c r="F8" s="114">
        <f t="shared" si="0"/>
        <v>2443.67</v>
      </c>
      <c r="G8" s="106">
        <f ca="1">ROUND(H13*0.0015,2)</f>
        <v>46.79</v>
      </c>
    </row>
    <row r="9" spans="1:11" s="106" customFormat="1" ht="24" customHeight="1">
      <c r="A9" s="115" t="s">
        <v>64</v>
      </c>
      <c r="B9" s="118" t="s">
        <v>65</v>
      </c>
      <c r="C9" s="119" t="s">
        <v>59</v>
      </c>
      <c r="D9" s="120">
        <v>1</v>
      </c>
      <c r="E9" s="166"/>
      <c r="F9" s="114">
        <f t="shared" si="0"/>
        <v>0</v>
      </c>
      <c r="G9" s="106">
        <v>2000</v>
      </c>
    </row>
    <row r="10" spans="1:11" s="106" customFormat="1" ht="24" customHeight="1">
      <c r="A10" s="115" t="s">
        <v>66</v>
      </c>
      <c r="B10" s="118" t="s">
        <v>67</v>
      </c>
      <c r="C10" s="121"/>
      <c r="D10" s="113"/>
      <c r="E10" s="113"/>
      <c r="F10" s="114">
        <f t="shared" si="0"/>
        <v>0</v>
      </c>
    </row>
    <row r="11" spans="1:11" s="106" customFormat="1" ht="24" customHeight="1">
      <c r="A11" s="115" t="s">
        <v>57</v>
      </c>
      <c r="B11" s="118" t="s">
        <v>67</v>
      </c>
      <c r="C11" s="121" t="s">
        <v>59</v>
      </c>
      <c r="D11" s="113">
        <v>1</v>
      </c>
      <c r="E11" s="166"/>
      <c r="F11" s="114">
        <f t="shared" si="0"/>
        <v>0</v>
      </c>
      <c r="G11" s="106">
        <v>2000</v>
      </c>
    </row>
    <row r="12" spans="1:11" s="106" customFormat="1" ht="24" customHeight="1">
      <c r="A12" s="115" t="s">
        <v>60</v>
      </c>
      <c r="B12" s="118" t="s">
        <v>68</v>
      </c>
      <c r="C12" s="121" t="s">
        <v>59</v>
      </c>
      <c r="D12" s="113">
        <v>1</v>
      </c>
      <c r="E12" s="116">
        <v>2000</v>
      </c>
      <c r="F12" s="114">
        <f t="shared" si="0"/>
        <v>2000</v>
      </c>
      <c r="G12" s="106">
        <v>2000</v>
      </c>
    </row>
    <row r="13" spans="1:11" s="106" customFormat="1" ht="24" customHeight="1">
      <c r="A13" s="111" t="s">
        <v>69</v>
      </c>
      <c r="B13" s="122" t="s">
        <v>70</v>
      </c>
      <c r="C13" s="110" t="s">
        <v>59</v>
      </c>
      <c r="D13" s="113">
        <v>1</v>
      </c>
      <c r="E13" s="116">
        <f>ROUND(1629112.29*1.5%,2)</f>
        <v>24436.68</v>
      </c>
      <c r="F13" s="114">
        <f t="shared" si="0"/>
        <v>24436.68</v>
      </c>
      <c r="G13" s="106">
        <f ca="1">ROUND(H13*0.018,2)</f>
        <v>561.42999999999995</v>
      </c>
      <c r="H13" s="106">
        <f ca="1">汇总表!E14</f>
        <v>31190.78</v>
      </c>
    </row>
    <row r="14" spans="1:11" s="70" customFormat="1" ht="25.45" customHeight="1">
      <c r="A14" s="78" t="s">
        <v>71</v>
      </c>
      <c r="B14" s="123" t="s">
        <v>72</v>
      </c>
      <c r="C14" s="78" t="s">
        <v>59</v>
      </c>
      <c r="D14" s="78">
        <v>1</v>
      </c>
      <c r="E14" s="167"/>
      <c r="F14" s="114">
        <f t="shared" si="0"/>
        <v>0</v>
      </c>
      <c r="G14" s="73"/>
      <c r="H14" s="73"/>
      <c r="I14" s="73"/>
      <c r="J14" s="73"/>
      <c r="K14" s="73"/>
    </row>
    <row r="15" spans="1:11" s="106" customFormat="1" ht="30" customHeight="1">
      <c r="A15" s="184" t="s">
        <v>73</v>
      </c>
      <c r="B15" s="185"/>
      <c r="C15" s="185"/>
      <c r="D15" s="124">
        <f>SUM(F5:F14)</f>
        <v>28880.35</v>
      </c>
      <c r="E15" s="125" t="s">
        <v>74</v>
      </c>
      <c r="F15" s="126"/>
    </row>
    <row r="16" spans="1:11" ht="22.5" customHeight="1"/>
    <row r="17" spans="6:10" ht="22.5" customHeight="1"/>
    <row r="18" spans="6:10" ht="22.5" customHeight="1"/>
    <row r="19" spans="6:10" ht="22.5" customHeight="1"/>
    <row r="20" spans="6:10" ht="22.5" customHeight="1">
      <c r="G20" s="127"/>
      <c r="H20" s="128"/>
      <c r="I20" s="128"/>
      <c r="J20" s="129"/>
    </row>
    <row r="21" spans="6:10" ht="22.5" customHeight="1">
      <c r="F21" s="128"/>
      <c r="G21" s="127"/>
      <c r="H21" s="128"/>
      <c r="I21" s="128"/>
      <c r="J21" s="129"/>
    </row>
    <row r="22" spans="6:10" ht="22.5" customHeight="1"/>
    <row r="23" spans="6:10" ht="22.5" customHeight="1"/>
    <row r="24" spans="6:10" ht="22.5" customHeight="1"/>
    <row r="25" spans="6:10" ht="22.5" customHeight="1"/>
    <row r="26" spans="6:10" ht="22.5" customHeight="1"/>
    <row r="27" spans="6:10" ht="22.5" customHeight="1"/>
    <row r="28" spans="6:10" ht="22.5" customHeight="1"/>
    <row r="29" spans="6:10" ht="22.5" customHeight="1"/>
    <row r="30" spans="6:10" ht="22.5" customHeight="1"/>
    <row r="31" spans="6:10" ht="22.5" customHeight="1"/>
    <row r="32" spans="6:10"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sheetData>
  <sheetProtection algorithmName="SHA-512" hashValue="sf/XwDrpZ7b5Riz2WjBM05x1Scal29F2bodd+ZqtURgtWP6xquX2qYT+UxmBcyBCkMXYR6i1py0fOdQQD2x+Qw==" saltValue="xcHlurrXeRLxgQSmI4th8w==" spinCount="100000" sheet="1"/>
  <mergeCells count="4">
    <mergeCell ref="A1:F1"/>
    <mergeCell ref="A2:F2"/>
    <mergeCell ref="E3:F3"/>
    <mergeCell ref="A15:C15"/>
  </mergeCells>
  <phoneticPr fontId="37" type="noConversion"/>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D3859-EA35-4288-BBE6-0524F488C4B1}">
  <dimension ref="A1:BK18"/>
  <sheetViews>
    <sheetView showZeros="0" view="pageBreakPreview" zoomScaleNormal="85" workbookViewId="0">
      <selection activeCell="D8" sqref="D8:E8"/>
    </sheetView>
  </sheetViews>
  <sheetFormatPr defaultColWidth="8.5625" defaultRowHeight="28.5" customHeight="1"/>
  <cols>
    <col min="1" max="1" width="7.5" style="40" customWidth="1"/>
    <col min="2" max="2" width="32.1875" style="29" customWidth="1"/>
    <col min="3" max="3" width="9.5" style="29" customWidth="1"/>
    <col min="4" max="4" width="12.1875" style="29" customWidth="1"/>
    <col min="5" max="5" width="9.5" style="29" customWidth="1"/>
    <col min="6" max="6" width="11.5" style="29" customWidth="1"/>
    <col min="7" max="8" width="8.8125" style="40" hidden="1" customWidth="1"/>
    <col min="9" max="9" width="8.5" style="88" hidden="1" customWidth="1"/>
    <col min="10" max="10" width="9.3125" style="88" hidden="1" customWidth="1"/>
    <col min="11" max="11" width="9.0625" style="88" hidden="1" customWidth="1"/>
    <col min="12" max="12" width="15.0625" style="88" hidden="1" customWidth="1"/>
    <col min="13" max="13" width="9.6875" style="88" hidden="1" customWidth="1"/>
    <col min="14" max="14" width="8.5" style="88" hidden="1" customWidth="1"/>
    <col min="15" max="15" width="9.1875" style="88" hidden="1" customWidth="1"/>
    <col min="16" max="16" width="11.3125" style="88" hidden="1" customWidth="1"/>
    <col min="17" max="17" width="9.1875" style="88" hidden="1" customWidth="1"/>
    <col min="18" max="18" width="7.6875" style="88" hidden="1" customWidth="1"/>
    <col min="19" max="19" width="10.1875" style="88" hidden="1" customWidth="1"/>
    <col min="20" max="20" width="9.1875" style="88" hidden="1" customWidth="1"/>
    <col min="21" max="21" width="9.3125" style="88" hidden="1" customWidth="1"/>
    <col min="22" max="22" width="10.0625" style="88" hidden="1" customWidth="1"/>
    <col min="23" max="23" width="7.6875" style="88" hidden="1" customWidth="1"/>
    <col min="24" max="66" width="0" style="29" hidden="1" customWidth="1"/>
    <col min="67" max="16384" width="8.5625" style="29"/>
  </cols>
  <sheetData>
    <row r="1" spans="1:63" ht="30" customHeight="1">
      <c r="A1" s="195" t="s">
        <v>75</v>
      </c>
      <c r="B1" s="196"/>
      <c r="C1" s="196"/>
      <c r="D1" s="196"/>
      <c r="E1" s="196"/>
      <c r="F1" s="196"/>
    </row>
    <row r="2" spans="1:63" ht="30" customHeight="1">
      <c r="A2" s="197" t="s">
        <v>76</v>
      </c>
      <c r="B2" s="198"/>
      <c r="C2" s="198"/>
      <c r="D2" s="198"/>
      <c r="E2" s="198"/>
      <c r="F2" s="198"/>
      <c r="I2" s="74"/>
      <c r="J2" s="173"/>
      <c r="K2" s="173"/>
      <c r="L2" s="173"/>
      <c r="M2" s="173"/>
      <c r="N2" s="173"/>
      <c r="O2" s="173"/>
      <c r="P2" s="173"/>
      <c r="Q2" s="173"/>
      <c r="R2" s="173"/>
      <c r="S2" s="173"/>
      <c r="T2" s="173"/>
      <c r="U2" s="173"/>
      <c r="V2" s="173"/>
      <c r="W2" s="173"/>
      <c r="X2" s="173"/>
      <c r="Y2" s="173"/>
      <c r="Z2" s="173"/>
      <c r="AA2" s="173"/>
      <c r="AB2" s="74"/>
      <c r="AC2" s="101"/>
      <c r="AD2" s="101"/>
      <c r="AE2" s="101"/>
      <c r="AF2" s="101"/>
      <c r="AG2" s="101"/>
      <c r="AH2" s="101"/>
      <c r="AI2" s="101"/>
      <c r="AJ2" s="101"/>
      <c r="AK2" s="101"/>
      <c r="AL2" s="101"/>
      <c r="AM2" s="101"/>
      <c r="AN2" s="101"/>
      <c r="AO2" s="101"/>
      <c r="AP2" s="101"/>
    </row>
    <row r="3" spans="1:63" ht="30" customHeight="1">
      <c r="A3" s="89" t="str">
        <f>'100章'!A3</f>
        <v>项目名称：柘汪镇农村公路宋岭路改建工程</v>
      </c>
      <c r="C3" s="40"/>
      <c r="D3" s="40"/>
      <c r="E3" s="191" t="s">
        <v>77</v>
      </c>
      <c r="F3" s="192"/>
      <c r="G3" s="90"/>
      <c r="H3" s="90"/>
      <c r="I3" s="186" t="s">
        <v>78</v>
      </c>
      <c r="J3" s="98" t="s">
        <v>79</v>
      </c>
      <c r="K3" s="188" t="s">
        <v>80</v>
      </c>
      <c r="L3" s="98" t="s">
        <v>79</v>
      </c>
      <c r="M3" s="188" t="s">
        <v>80</v>
      </c>
      <c r="N3" s="98" t="s">
        <v>79</v>
      </c>
      <c r="O3" s="188" t="s">
        <v>80</v>
      </c>
      <c r="P3" s="98" t="s">
        <v>79</v>
      </c>
      <c r="Q3" s="188" t="s">
        <v>80</v>
      </c>
      <c r="R3" s="98" t="s">
        <v>79</v>
      </c>
      <c r="S3" s="188" t="s">
        <v>80</v>
      </c>
      <c r="T3" s="98" t="s">
        <v>79</v>
      </c>
      <c r="U3" s="188" t="s">
        <v>80</v>
      </c>
      <c r="V3" s="98" t="s">
        <v>79</v>
      </c>
      <c r="W3" s="188" t="s">
        <v>80</v>
      </c>
      <c r="X3" s="98" t="s">
        <v>79</v>
      </c>
      <c r="Y3" s="188" t="s">
        <v>80</v>
      </c>
      <c r="Z3" s="98" t="s">
        <v>79</v>
      </c>
      <c r="AA3" s="188" t="s">
        <v>80</v>
      </c>
      <c r="AB3" s="98" t="s">
        <v>79</v>
      </c>
      <c r="AC3" s="188" t="s">
        <v>80</v>
      </c>
      <c r="AD3" s="98" t="s">
        <v>79</v>
      </c>
      <c r="AE3" s="188" t="s">
        <v>80</v>
      </c>
      <c r="AF3" s="98" t="s">
        <v>79</v>
      </c>
      <c r="AG3" s="188" t="s">
        <v>80</v>
      </c>
      <c r="AH3" s="98" t="s">
        <v>79</v>
      </c>
      <c r="AI3" s="186" t="s">
        <v>80</v>
      </c>
      <c r="AJ3" s="98" t="s">
        <v>79</v>
      </c>
      <c r="AK3" s="186" t="s">
        <v>80</v>
      </c>
      <c r="AL3" s="98" t="s">
        <v>79</v>
      </c>
      <c r="AM3" s="186" t="s">
        <v>80</v>
      </c>
      <c r="AN3" s="98" t="s">
        <v>79</v>
      </c>
      <c r="AO3" s="186" t="s">
        <v>80</v>
      </c>
      <c r="AP3" s="98" t="s">
        <v>79</v>
      </c>
    </row>
    <row r="4" spans="1:63" ht="30" customHeight="1">
      <c r="A4" s="91" t="s">
        <v>81</v>
      </c>
      <c r="B4" s="91" t="s">
        <v>82</v>
      </c>
      <c r="C4" s="91" t="s">
        <v>83</v>
      </c>
      <c r="D4" s="91" t="s">
        <v>84</v>
      </c>
      <c r="E4" s="91" t="s">
        <v>85</v>
      </c>
      <c r="F4" s="91" t="s">
        <v>86</v>
      </c>
      <c r="G4" s="92" t="s">
        <v>87</v>
      </c>
      <c r="H4" s="93"/>
      <c r="I4" s="187"/>
      <c r="J4" s="83">
        <v>1</v>
      </c>
      <c r="K4" s="189"/>
      <c r="L4" s="83">
        <v>2</v>
      </c>
      <c r="M4" s="189"/>
      <c r="N4" s="83">
        <v>3</v>
      </c>
      <c r="O4" s="189"/>
      <c r="P4" s="83">
        <v>4</v>
      </c>
      <c r="Q4" s="189"/>
      <c r="R4" s="83">
        <v>5</v>
      </c>
      <c r="S4" s="189"/>
      <c r="T4" s="83">
        <v>6</v>
      </c>
      <c r="U4" s="189"/>
      <c r="V4" s="83">
        <v>7</v>
      </c>
      <c r="W4" s="189"/>
      <c r="X4" s="83">
        <v>8</v>
      </c>
      <c r="Y4" s="189"/>
      <c r="Z4" s="83">
        <v>6</v>
      </c>
      <c r="AA4" s="189"/>
      <c r="AB4" s="83">
        <v>7</v>
      </c>
      <c r="AC4" s="189"/>
      <c r="AD4" s="83">
        <v>8</v>
      </c>
      <c r="AE4" s="189"/>
      <c r="AF4" s="83">
        <v>9</v>
      </c>
      <c r="AG4" s="189"/>
      <c r="AH4" s="83">
        <v>10</v>
      </c>
      <c r="AI4" s="187"/>
      <c r="AJ4" s="83">
        <v>11</v>
      </c>
      <c r="AK4" s="187"/>
      <c r="AL4" s="83">
        <v>12</v>
      </c>
      <c r="AM4" s="187"/>
      <c r="AN4" s="83">
        <v>13</v>
      </c>
      <c r="AO4" s="187"/>
      <c r="AP4" s="83">
        <v>14</v>
      </c>
    </row>
    <row r="5" spans="1:63" s="70" customFormat="1" ht="25.05" customHeight="1">
      <c r="A5" s="39" t="s">
        <v>88</v>
      </c>
      <c r="B5" s="79" t="s">
        <v>89</v>
      </c>
      <c r="C5" s="78"/>
      <c r="D5" s="39">
        <f t="shared" ref="D5:D11" ca="1" si="0">I5</f>
        <v>0</v>
      </c>
      <c r="E5" s="39"/>
      <c r="F5" s="39">
        <f t="shared" ref="F5:F11" ca="1" si="1">ROUND(D5*E5,2)</f>
        <v>0</v>
      </c>
      <c r="G5" s="76"/>
      <c r="H5" s="76"/>
      <c r="I5" s="83">
        <f t="shared" ref="I5:I11" ca="1" si="2">ROUND(SUMIF($J$3:$BK$4,"工程量",J5:BK5),2)</f>
        <v>0</v>
      </c>
      <c r="J5" s="83"/>
      <c r="K5" s="84"/>
      <c r="L5" s="83"/>
      <c r="M5" s="84"/>
      <c r="N5" s="83"/>
      <c r="O5" s="84"/>
      <c r="P5" s="83"/>
      <c r="Q5" s="84"/>
      <c r="R5" s="83"/>
      <c r="S5" s="84"/>
      <c r="T5" s="83"/>
      <c r="U5" s="84"/>
      <c r="V5" s="83"/>
      <c r="W5" s="84"/>
      <c r="X5" s="83"/>
      <c r="Y5" s="84"/>
      <c r="Z5" s="83"/>
      <c r="AA5" s="84"/>
      <c r="AB5" s="83"/>
      <c r="AC5" s="84"/>
      <c r="AD5" s="83"/>
      <c r="AE5" s="84"/>
      <c r="AF5" s="83"/>
      <c r="AG5" s="84"/>
      <c r="AH5" s="83"/>
      <c r="AI5" s="84"/>
      <c r="AJ5" s="83"/>
      <c r="AK5" s="84"/>
      <c r="AL5" s="83"/>
      <c r="AM5" s="84"/>
      <c r="AN5" s="83"/>
      <c r="AO5" s="84"/>
      <c r="AP5" s="83"/>
      <c r="AQ5" s="84"/>
      <c r="AR5" s="83"/>
      <c r="AS5" s="84"/>
      <c r="AT5" s="83"/>
      <c r="AU5" s="84"/>
      <c r="AV5" s="83"/>
      <c r="AW5" s="84"/>
      <c r="AX5" s="78"/>
      <c r="AY5" s="103"/>
      <c r="AZ5" s="78"/>
      <c r="BA5" s="103"/>
      <c r="BB5" s="78"/>
      <c r="BC5" s="103"/>
      <c r="BD5" s="78"/>
      <c r="BE5" s="103"/>
      <c r="BF5" s="78"/>
      <c r="BG5" s="103"/>
      <c r="BH5" s="78"/>
      <c r="BI5" s="103"/>
      <c r="BJ5" s="78"/>
      <c r="BK5" s="103"/>
    </row>
    <row r="6" spans="1:63" s="70" customFormat="1" ht="28.25" customHeight="1">
      <c r="A6" s="39" t="s">
        <v>90</v>
      </c>
      <c r="B6" s="161" t="s">
        <v>188</v>
      </c>
      <c r="C6" s="39" t="s">
        <v>91</v>
      </c>
      <c r="D6" s="39">
        <f t="shared" ca="1" si="0"/>
        <v>400.09</v>
      </c>
      <c r="E6" s="169"/>
      <c r="F6" s="39">
        <f t="shared" ca="1" si="1"/>
        <v>0</v>
      </c>
      <c r="G6" s="39">
        <v>114.6</v>
      </c>
      <c r="H6" s="39"/>
      <c r="I6" s="83">
        <f t="shared" ca="1" si="2"/>
        <v>400.09</v>
      </c>
      <c r="J6" s="83">
        <f>2222.7*0.18</f>
        <v>400.08599999999996</v>
      </c>
      <c r="K6" s="83"/>
      <c r="L6" s="83"/>
      <c r="M6" s="83"/>
      <c r="N6" s="83"/>
      <c r="O6" s="84"/>
      <c r="P6" s="83"/>
      <c r="Q6" s="84"/>
      <c r="R6" s="83"/>
      <c r="S6" s="84"/>
      <c r="T6" s="83"/>
      <c r="U6" s="84"/>
      <c r="V6" s="83"/>
      <c r="W6" s="84"/>
      <c r="X6" s="83"/>
      <c r="Y6" s="84"/>
      <c r="Z6" s="83"/>
      <c r="AA6" s="84"/>
      <c r="AB6" s="83"/>
      <c r="AC6" s="84"/>
      <c r="AD6" s="83"/>
      <c r="AE6" s="84"/>
      <c r="AF6" s="83"/>
      <c r="AG6" s="84"/>
      <c r="AH6" s="83"/>
      <c r="AI6" s="84"/>
      <c r="AJ6" s="83"/>
      <c r="AK6" s="84"/>
      <c r="AL6" s="83"/>
      <c r="AM6" s="84"/>
      <c r="AN6" s="83"/>
      <c r="AO6" s="84"/>
      <c r="AP6" s="83"/>
      <c r="AQ6" s="84"/>
      <c r="AR6" s="83"/>
      <c r="AS6" s="84"/>
      <c r="AT6" s="83"/>
      <c r="AU6" s="84"/>
      <c r="AV6" s="83"/>
      <c r="AW6" s="84"/>
      <c r="AX6" s="78"/>
      <c r="AY6" s="103"/>
      <c r="AZ6" s="78"/>
      <c r="BA6" s="103"/>
      <c r="BB6" s="78"/>
      <c r="BC6" s="103"/>
      <c r="BD6" s="78"/>
      <c r="BE6" s="103"/>
      <c r="BF6" s="78"/>
      <c r="BG6" s="103"/>
      <c r="BH6" s="78"/>
      <c r="BI6" s="103"/>
      <c r="BJ6" s="78"/>
      <c r="BK6" s="103"/>
    </row>
    <row r="7" spans="1:63" s="70" customFormat="1" ht="25.05" customHeight="1">
      <c r="A7" s="39" t="s">
        <v>92</v>
      </c>
      <c r="B7" s="79" t="s">
        <v>93</v>
      </c>
      <c r="C7" s="39"/>
      <c r="D7" s="39">
        <f t="shared" ca="1" si="0"/>
        <v>0</v>
      </c>
      <c r="E7" s="169"/>
      <c r="F7" s="39">
        <f t="shared" ca="1" si="1"/>
        <v>0</v>
      </c>
      <c r="G7" s="76"/>
      <c r="H7" s="76"/>
      <c r="I7" s="83">
        <f t="shared" ca="1" si="2"/>
        <v>0</v>
      </c>
      <c r="J7" s="83"/>
      <c r="K7" s="83"/>
      <c r="L7" s="83"/>
      <c r="M7" s="83"/>
      <c r="N7" s="83"/>
      <c r="O7" s="83"/>
      <c r="P7" s="83"/>
      <c r="Q7" s="83"/>
      <c r="R7" s="83"/>
      <c r="S7" s="83"/>
      <c r="T7" s="83"/>
      <c r="U7" s="83"/>
      <c r="V7" s="83"/>
      <c r="W7" s="83"/>
      <c r="X7" s="83"/>
      <c r="Y7" s="83"/>
      <c r="Z7" s="83"/>
      <c r="AA7" s="83"/>
      <c r="AB7" s="83"/>
      <c r="AC7" s="102"/>
      <c r="AD7" s="102"/>
      <c r="AE7" s="102"/>
      <c r="AF7" s="102"/>
      <c r="AG7" s="102"/>
      <c r="AH7" s="102"/>
      <c r="AI7" s="102"/>
      <c r="AJ7" s="102"/>
      <c r="AK7" s="102"/>
      <c r="AL7" s="102"/>
      <c r="AM7" s="102"/>
      <c r="AN7" s="102"/>
      <c r="AO7" s="102"/>
      <c r="AP7" s="102"/>
      <c r="AQ7" s="102"/>
      <c r="AR7" s="102"/>
      <c r="AS7" s="102"/>
      <c r="AT7" s="102"/>
      <c r="AU7" s="102"/>
      <c r="AV7" s="102"/>
      <c r="AW7" s="102"/>
      <c r="AX7" s="104"/>
      <c r="AY7" s="104"/>
      <c r="AZ7" s="104"/>
      <c r="BA7" s="104"/>
      <c r="BB7" s="104"/>
      <c r="BC7" s="104"/>
      <c r="BD7" s="104"/>
      <c r="BE7" s="104"/>
      <c r="BF7" s="104"/>
      <c r="BG7" s="104"/>
      <c r="BH7" s="104"/>
      <c r="BI7" s="104"/>
      <c r="BJ7" s="104"/>
      <c r="BK7" s="104"/>
    </row>
    <row r="8" spans="1:63" s="70" customFormat="1" ht="25.05" customHeight="1">
      <c r="A8" s="39" t="s">
        <v>90</v>
      </c>
      <c r="B8" s="79" t="s">
        <v>94</v>
      </c>
      <c r="C8" s="39" t="s">
        <v>91</v>
      </c>
      <c r="D8" s="39">
        <f t="shared" ca="1" si="0"/>
        <v>4149.13</v>
      </c>
      <c r="E8" s="169"/>
      <c r="F8" s="39">
        <f t="shared" ca="1" si="1"/>
        <v>0</v>
      </c>
      <c r="G8" s="39">
        <f>9.97+13.1</f>
        <v>23.07</v>
      </c>
      <c r="H8" s="39"/>
      <c r="I8" s="83">
        <f t="shared" ca="1" si="2"/>
        <v>4149.13</v>
      </c>
      <c r="J8" s="83">
        <v>3556.4</v>
      </c>
      <c r="K8" s="83"/>
      <c r="L8" s="83">
        <f ca="1">'300章'!I7*0.2</f>
        <v>592.73400000000004</v>
      </c>
      <c r="M8" s="83"/>
      <c r="N8" s="83"/>
      <c r="O8" s="83"/>
      <c r="P8" s="83"/>
      <c r="Q8" s="83"/>
      <c r="R8" s="83"/>
      <c r="S8" s="83"/>
      <c r="T8" s="83"/>
      <c r="U8" s="83"/>
      <c r="V8" s="83"/>
      <c r="W8" s="83"/>
      <c r="X8" s="83"/>
      <c r="Y8" s="83"/>
      <c r="Z8" s="83"/>
      <c r="AA8" s="83"/>
      <c r="AB8" s="83"/>
      <c r="AC8" s="102"/>
      <c r="AD8" s="102"/>
      <c r="AE8" s="102"/>
      <c r="AF8" s="102"/>
      <c r="AG8" s="102"/>
      <c r="AH8" s="102"/>
      <c r="AI8" s="102"/>
      <c r="AJ8" s="102"/>
      <c r="AK8" s="102"/>
      <c r="AL8" s="102"/>
      <c r="AM8" s="102"/>
      <c r="AN8" s="102"/>
      <c r="AO8" s="102"/>
      <c r="AP8" s="102"/>
      <c r="AQ8" s="102"/>
      <c r="AR8" s="102"/>
      <c r="AS8" s="102"/>
      <c r="AT8" s="102"/>
      <c r="AU8" s="102"/>
      <c r="AV8" s="102"/>
      <c r="AW8" s="102"/>
      <c r="AX8" s="104"/>
      <c r="AY8" s="104"/>
      <c r="AZ8" s="104"/>
      <c r="BA8" s="104"/>
      <c r="BB8" s="104"/>
      <c r="BC8" s="104"/>
      <c r="BD8" s="104"/>
      <c r="BE8" s="104"/>
      <c r="BF8" s="104"/>
      <c r="BG8" s="104"/>
      <c r="BH8" s="104"/>
      <c r="BI8" s="104"/>
      <c r="BJ8" s="104"/>
      <c r="BK8" s="104"/>
    </row>
    <row r="9" spans="1:63" s="70" customFormat="1" ht="25.05" customHeight="1">
      <c r="A9" s="39" t="s">
        <v>95</v>
      </c>
      <c r="B9" s="79" t="s">
        <v>96</v>
      </c>
      <c r="C9" s="39"/>
      <c r="D9" s="39">
        <f t="shared" ca="1" si="0"/>
        <v>0</v>
      </c>
      <c r="E9" s="169"/>
      <c r="F9" s="39">
        <f t="shared" ca="1" si="1"/>
        <v>0</v>
      </c>
      <c r="G9" s="76"/>
      <c r="H9" s="76"/>
      <c r="I9" s="83">
        <f t="shared" ca="1" si="2"/>
        <v>0</v>
      </c>
      <c r="J9" s="83"/>
      <c r="K9" s="83"/>
      <c r="L9" s="83"/>
      <c r="M9" s="83"/>
      <c r="N9" s="83"/>
      <c r="O9" s="83"/>
      <c r="P9" s="83"/>
      <c r="Q9" s="83"/>
      <c r="R9" s="83"/>
      <c r="S9" s="83"/>
      <c r="T9" s="83"/>
      <c r="U9" s="83"/>
      <c r="V9" s="83"/>
      <c r="W9" s="83"/>
      <c r="X9" s="83"/>
      <c r="Y9" s="83"/>
      <c r="Z9" s="83"/>
      <c r="AA9" s="83"/>
      <c r="AB9" s="83"/>
      <c r="AC9" s="102"/>
      <c r="AD9" s="102"/>
      <c r="AE9" s="102"/>
      <c r="AF9" s="102"/>
      <c r="AG9" s="102"/>
      <c r="AH9" s="102"/>
      <c r="AI9" s="102"/>
      <c r="AJ9" s="102"/>
      <c r="AK9" s="102"/>
      <c r="AL9" s="102"/>
      <c r="AM9" s="102"/>
      <c r="AN9" s="102"/>
      <c r="AO9" s="102"/>
      <c r="AP9" s="102"/>
      <c r="AQ9" s="102"/>
      <c r="AR9" s="102"/>
      <c r="AS9" s="102"/>
      <c r="AT9" s="102"/>
      <c r="AU9" s="102"/>
      <c r="AV9" s="102"/>
      <c r="AW9" s="102"/>
      <c r="AX9" s="104"/>
      <c r="AY9" s="104"/>
      <c r="AZ9" s="104"/>
      <c r="BA9" s="104"/>
      <c r="BB9" s="104"/>
      <c r="BC9" s="104"/>
      <c r="BD9" s="104"/>
      <c r="BE9" s="104"/>
      <c r="BF9" s="104"/>
      <c r="BG9" s="104"/>
      <c r="BH9" s="104"/>
      <c r="BI9" s="104"/>
      <c r="BJ9" s="104"/>
      <c r="BK9" s="104"/>
    </row>
    <row r="10" spans="1:63" s="70" customFormat="1" ht="25.05" customHeight="1">
      <c r="A10" s="39" t="s">
        <v>90</v>
      </c>
      <c r="B10" s="79" t="s">
        <v>97</v>
      </c>
      <c r="C10" s="39"/>
      <c r="D10" s="39">
        <f t="shared" ca="1" si="0"/>
        <v>0</v>
      </c>
      <c r="E10" s="169"/>
      <c r="F10" s="39">
        <f t="shared" ca="1" si="1"/>
        <v>0</v>
      </c>
      <c r="G10" s="39"/>
      <c r="H10" s="39"/>
      <c r="I10" s="83">
        <f t="shared" ca="1" si="2"/>
        <v>0</v>
      </c>
      <c r="J10" s="83"/>
      <c r="K10" s="83"/>
      <c r="L10" s="83"/>
      <c r="M10" s="83"/>
      <c r="N10" s="83"/>
      <c r="O10" s="83"/>
      <c r="P10" s="83"/>
      <c r="Q10" s="83"/>
      <c r="R10" s="83"/>
      <c r="S10" s="83"/>
      <c r="T10" s="83"/>
      <c r="U10" s="83"/>
      <c r="V10" s="83"/>
      <c r="W10" s="83"/>
      <c r="X10" s="83"/>
      <c r="Y10" s="83"/>
      <c r="Z10" s="83"/>
      <c r="AA10" s="83"/>
      <c r="AB10" s="83"/>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4"/>
      <c r="AY10" s="104"/>
      <c r="AZ10" s="104"/>
      <c r="BA10" s="104"/>
      <c r="BB10" s="104"/>
      <c r="BC10" s="104"/>
      <c r="BD10" s="104"/>
      <c r="BE10" s="104"/>
      <c r="BF10" s="104"/>
      <c r="BG10" s="104"/>
      <c r="BH10" s="104"/>
      <c r="BI10" s="104"/>
      <c r="BJ10" s="104"/>
      <c r="BK10" s="104"/>
    </row>
    <row r="11" spans="1:63" s="70" customFormat="1" ht="25.05" customHeight="1">
      <c r="A11" s="94">
        <v>-1</v>
      </c>
      <c r="B11" s="79" t="s">
        <v>98</v>
      </c>
      <c r="C11" s="39" t="s">
        <v>91</v>
      </c>
      <c r="D11" s="39">
        <f t="shared" ca="1" si="0"/>
        <v>890</v>
      </c>
      <c r="E11" s="169"/>
      <c r="F11" s="39">
        <f t="shared" ca="1" si="1"/>
        <v>0</v>
      </c>
      <c r="G11" s="39"/>
      <c r="H11" s="39"/>
      <c r="I11" s="83">
        <f t="shared" ca="1" si="2"/>
        <v>890</v>
      </c>
      <c r="J11" s="83">
        <v>890</v>
      </c>
      <c r="K11" s="98" t="s">
        <v>99</v>
      </c>
      <c r="L11" s="83"/>
      <c r="M11" s="83"/>
      <c r="N11" s="83"/>
      <c r="O11" s="83"/>
      <c r="P11" s="83"/>
      <c r="Q11" s="83"/>
      <c r="R11" s="83"/>
      <c r="S11" s="83"/>
      <c r="T11" s="83"/>
      <c r="U11" s="83"/>
      <c r="V11" s="83"/>
      <c r="W11" s="83"/>
      <c r="X11" s="83"/>
      <c r="Y11" s="83"/>
      <c r="Z11" s="83"/>
      <c r="AA11" s="83"/>
      <c r="AB11" s="83"/>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4"/>
      <c r="AY11" s="104"/>
      <c r="AZ11" s="104"/>
      <c r="BA11" s="104"/>
      <c r="BB11" s="104"/>
      <c r="BC11" s="104"/>
      <c r="BD11" s="104"/>
      <c r="BE11" s="104"/>
      <c r="BF11" s="104"/>
      <c r="BG11" s="104"/>
      <c r="BH11" s="104"/>
      <c r="BI11" s="104"/>
      <c r="BJ11" s="104"/>
      <c r="BK11" s="104"/>
    </row>
    <row r="12" spans="1:63" ht="29.55" customHeight="1">
      <c r="A12" s="193" t="s">
        <v>100</v>
      </c>
      <c r="B12" s="194"/>
      <c r="C12" s="194"/>
      <c r="D12" s="47">
        <f ca="1">SUM(F5:F11)</f>
        <v>0</v>
      </c>
      <c r="E12" s="95" t="s">
        <v>101</v>
      </c>
      <c r="F12" s="96"/>
      <c r="I12" s="88">
        <f ca="1">ROUND(SUMIF($J$3:$W$4,"工程量",J12:W12),0)</f>
        <v>0</v>
      </c>
    </row>
    <row r="13" spans="1:63" ht="28.5" customHeight="1">
      <c r="A13" s="97"/>
      <c r="B13" s="97"/>
      <c r="C13" s="97"/>
      <c r="D13" s="40"/>
      <c r="E13" s="97"/>
      <c r="F13" s="97"/>
      <c r="I13" s="88">
        <f ca="1">ROUND(SUMIF($J$3:$W$4,"工程量",J13:W13),0)</f>
        <v>0</v>
      </c>
    </row>
    <row r="14" spans="1:63" ht="28.5" customHeight="1">
      <c r="A14" s="190"/>
      <c r="B14" s="190"/>
      <c r="C14" s="190"/>
      <c r="D14" s="190"/>
      <c r="E14" s="190"/>
      <c r="F14" s="190"/>
    </row>
    <row r="15" spans="1:63" ht="28.5" customHeight="1">
      <c r="A15" s="190"/>
      <c r="B15" s="190"/>
      <c r="C15" s="190"/>
      <c r="D15" s="190"/>
      <c r="E15" s="190"/>
      <c r="F15" s="190"/>
    </row>
    <row r="16" spans="1:63" ht="28.5" customHeight="1">
      <c r="A16" s="190"/>
      <c r="B16" s="190"/>
      <c r="C16" s="190"/>
      <c r="D16" s="190"/>
      <c r="E16" s="190"/>
      <c r="F16" s="190"/>
      <c r="I16" s="99"/>
    </row>
    <row r="18" spans="9:9" ht="28.5" customHeight="1">
      <c r="I18" s="100"/>
    </row>
  </sheetData>
  <sheetProtection algorithmName="SHA-512" hashValue="Q07OtuuaP7jtehATSLG/M3EPv322GmAXWlage9AiaSDXf522ew7X/k9Phm1lHPzvfjW+CJAqwYyxVVSxyeqZCw==" saltValue="oliwTqPiAlbDkXF0tDwHwQ==" spinCount="100000" sheet="1"/>
  <mergeCells count="29">
    <mergeCell ref="A1:F1"/>
    <mergeCell ref="A2:F2"/>
    <mergeCell ref="J2:M2"/>
    <mergeCell ref="N2:Q2"/>
    <mergeCell ref="R2:U2"/>
    <mergeCell ref="V2:Y2"/>
    <mergeCell ref="Z2:AA2"/>
    <mergeCell ref="E3:F3"/>
    <mergeCell ref="A12:C12"/>
    <mergeCell ref="A14:F14"/>
    <mergeCell ref="O3:O4"/>
    <mergeCell ref="Q3:Q4"/>
    <mergeCell ref="S3:S4"/>
    <mergeCell ref="U3:U4"/>
    <mergeCell ref="W3:W4"/>
    <mergeCell ref="Y3:Y4"/>
    <mergeCell ref="AA3:AA4"/>
    <mergeCell ref="A15:F15"/>
    <mergeCell ref="A16:F16"/>
    <mergeCell ref="I3:I4"/>
    <mergeCell ref="K3:K4"/>
    <mergeCell ref="M3:M4"/>
    <mergeCell ref="AO3:AO4"/>
    <mergeCell ref="AC3:AC4"/>
    <mergeCell ref="AE3:AE4"/>
    <mergeCell ref="AG3:AG4"/>
    <mergeCell ref="AI3:AI4"/>
    <mergeCell ref="AK3:AK4"/>
    <mergeCell ref="AM3:AM4"/>
  </mergeCells>
  <phoneticPr fontId="37" type="noConversion"/>
  <pageMargins left="0.75138888888888888" right="0.75138888888888888" top="1" bottom="1" header="0.5" footer="0.5"/>
  <pageSetup paperSize="9" scale="98" orientation="portrait"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07DA5-AB75-4E5A-82F5-7CC2DD624905}">
  <dimension ref="A1:W20"/>
  <sheetViews>
    <sheetView showZeros="0" view="pageBreakPreview" zoomScaleNormal="100" workbookViewId="0">
      <selection activeCell="E7" sqref="E7"/>
    </sheetView>
  </sheetViews>
  <sheetFormatPr defaultRowHeight="28.5" customHeight="1"/>
  <cols>
    <col min="1" max="1" width="8" style="71" customWidth="1"/>
    <col min="2" max="2" width="31.0625" style="72" customWidth="1"/>
    <col min="3" max="3" width="8.0625" style="72" customWidth="1"/>
    <col min="4" max="5" width="10.5625" style="72" customWidth="1"/>
    <col min="6" max="6" width="11" style="72" customWidth="1"/>
    <col min="7" max="7" width="9" style="71" hidden="1" customWidth="1"/>
    <col min="8" max="8" width="15" style="73" hidden="1" customWidth="1"/>
    <col min="9" max="9" width="9.0625" style="73" hidden="1" customWidth="1"/>
    <col min="10" max="10" width="9.0625" style="74" hidden="1" customWidth="1"/>
    <col min="11" max="11" width="12" style="74" hidden="1" customWidth="1"/>
    <col min="12" max="12" width="9" style="74" hidden="1" customWidth="1"/>
    <col min="13" max="19" width="9.0625" style="74" hidden="1" customWidth="1"/>
    <col min="20" max="20" width="0" style="71" hidden="1" customWidth="1"/>
    <col min="21" max="23" width="11.0625" style="71" hidden="1" customWidth="1"/>
    <col min="24" max="26" width="0" style="72" hidden="1" customWidth="1"/>
    <col min="27" max="16384" width="9" style="72"/>
  </cols>
  <sheetData>
    <row r="1" spans="1:23" s="70" customFormat="1" ht="30" customHeight="1">
      <c r="A1" s="208" t="s">
        <v>46</v>
      </c>
      <c r="B1" s="208"/>
      <c r="C1" s="208"/>
      <c r="D1" s="208"/>
      <c r="E1" s="208"/>
      <c r="F1" s="208"/>
      <c r="G1" s="73"/>
      <c r="H1" s="73"/>
      <c r="I1" s="73"/>
      <c r="J1" s="74"/>
      <c r="K1" s="74"/>
      <c r="L1" s="74"/>
      <c r="M1" s="74"/>
      <c r="N1" s="74"/>
      <c r="O1" s="74"/>
      <c r="P1" s="74"/>
      <c r="Q1" s="74"/>
      <c r="R1" s="74"/>
      <c r="S1" s="74"/>
      <c r="T1" s="73"/>
      <c r="U1" s="73"/>
      <c r="V1" s="73"/>
      <c r="W1" s="73"/>
    </row>
    <row r="2" spans="1:23" s="70" customFormat="1" ht="30" customHeight="1">
      <c r="A2" s="209" t="s">
        <v>102</v>
      </c>
      <c r="B2" s="209"/>
      <c r="C2" s="209"/>
      <c r="D2" s="209"/>
      <c r="E2" s="209"/>
      <c r="F2" s="209"/>
      <c r="G2" s="73"/>
      <c r="H2" s="73"/>
      <c r="I2" s="73"/>
      <c r="J2" s="74"/>
      <c r="K2" s="74"/>
      <c r="L2" s="74"/>
      <c r="M2" s="74"/>
      <c r="N2" s="74"/>
      <c r="O2" s="74"/>
      <c r="P2" s="74"/>
      <c r="Q2" s="74"/>
      <c r="R2" s="74"/>
      <c r="S2" s="74"/>
      <c r="T2" s="73"/>
      <c r="U2" s="73"/>
      <c r="V2" s="73"/>
      <c r="W2" s="73"/>
    </row>
    <row r="3" spans="1:23" s="70" customFormat="1" ht="30" customHeight="1">
      <c r="A3" s="29" t="str">
        <f>'200章'!A3</f>
        <v>项目名称：柘汪镇农村公路宋岭路改建工程</v>
      </c>
      <c r="B3" s="29"/>
      <c r="C3" s="40"/>
      <c r="D3" s="40"/>
      <c r="E3" s="192" t="s">
        <v>48</v>
      </c>
      <c r="F3" s="192"/>
      <c r="G3" s="75"/>
      <c r="H3" s="75"/>
      <c r="I3" s="73"/>
      <c r="J3" s="178"/>
      <c r="K3" s="178"/>
      <c r="L3" s="178"/>
      <c r="M3" s="178"/>
      <c r="N3" s="178"/>
      <c r="O3" s="178"/>
      <c r="P3" s="178"/>
      <c r="Q3" s="178"/>
      <c r="R3" s="173"/>
      <c r="S3" s="173"/>
      <c r="T3" s="73"/>
      <c r="U3" s="73"/>
      <c r="V3" s="73"/>
      <c r="W3" s="73"/>
    </row>
    <row r="4" spans="1:23" s="70" customFormat="1" ht="15" customHeight="1">
      <c r="A4" s="207" t="s">
        <v>49</v>
      </c>
      <c r="B4" s="207" t="s">
        <v>50</v>
      </c>
      <c r="C4" s="207" t="s">
        <v>51</v>
      </c>
      <c r="D4" s="207" t="s">
        <v>52</v>
      </c>
      <c r="E4" s="207" t="s">
        <v>53</v>
      </c>
      <c r="F4" s="207" t="s">
        <v>54</v>
      </c>
      <c r="G4" s="200"/>
      <c r="H4" s="202" t="s">
        <v>103</v>
      </c>
      <c r="I4" s="203" t="s">
        <v>104</v>
      </c>
      <c r="J4" s="83" t="s">
        <v>105</v>
      </c>
      <c r="K4" s="199" t="s">
        <v>106</v>
      </c>
      <c r="L4" s="83" t="s">
        <v>105</v>
      </c>
      <c r="M4" s="199" t="s">
        <v>106</v>
      </c>
      <c r="N4" s="83" t="s">
        <v>105</v>
      </c>
      <c r="O4" s="199" t="s">
        <v>106</v>
      </c>
      <c r="P4" s="83" t="s">
        <v>105</v>
      </c>
      <c r="Q4" s="199" t="s">
        <v>106</v>
      </c>
      <c r="R4" s="83" t="s">
        <v>105</v>
      </c>
      <c r="S4" s="199" t="s">
        <v>106</v>
      </c>
      <c r="T4" s="83" t="s">
        <v>105</v>
      </c>
      <c r="U4" s="199" t="s">
        <v>106</v>
      </c>
      <c r="V4" s="83" t="s">
        <v>105</v>
      </c>
      <c r="W4" s="199" t="s">
        <v>106</v>
      </c>
    </row>
    <row r="5" spans="1:23" s="70" customFormat="1" ht="15" customHeight="1">
      <c r="A5" s="207"/>
      <c r="B5" s="207"/>
      <c r="C5" s="207"/>
      <c r="D5" s="207"/>
      <c r="E5" s="207"/>
      <c r="F5" s="207"/>
      <c r="G5" s="201"/>
      <c r="H5" s="202"/>
      <c r="I5" s="204"/>
      <c r="J5" s="83">
        <v>1</v>
      </c>
      <c r="K5" s="187"/>
      <c r="L5" s="83">
        <v>2</v>
      </c>
      <c r="M5" s="187"/>
      <c r="N5" s="83">
        <v>3</v>
      </c>
      <c r="O5" s="187"/>
      <c r="P5" s="83">
        <v>4</v>
      </c>
      <c r="Q5" s="187"/>
      <c r="R5" s="83">
        <v>5</v>
      </c>
      <c r="S5" s="187"/>
      <c r="T5" s="83">
        <v>6</v>
      </c>
      <c r="U5" s="187"/>
      <c r="V5" s="83">
        <v>7</v>
      </c>
      <c r="W5" s="187"/>
    </row>
    <row r="6" spans="1:23" s="70" customFormat="1" ht="25.05" customHeight="1">
      <c r="A6" s="39" t="s">
        <v>107</v>
      </c>
      <c r="B6" s="41" t="s">
        <v>108</v>
      </c>
      <c r="C6" s="39" t="s">
        <v>91</v>
      </c>
      <c r="D6" s="39">
        <f ca="1">I6</f>
        <v>592.70000000000005</v>
      </c>
      <c r="E6" s="169"/>
      <c r="F6" s="39">
        <f ca="1">ROUND(D6*E6,2)</f>
        <v>0</v>
      </c>
      <c r="G6" s="76"/>
      <c r="H6" s="76">
        <v>663.77</v>
      </c>
      <c r="I6" s="85">
        <f t="shared" ref="I6:I18" ca="1" si="0">ROUND(SUMIF($J$4:$W$5,$J$4,J6:W6),2)</f>
        <v>592.70000000000005</v>
      </c>
      <c r="J6" s="76">
        <v>592.70000000000005</v>
      </c>
      <c r="K6" s="83"/>
      <c r="L6" s="83"/>
      <c r="M6" s="83"/>
      <c r="N6" s="83"/>
      <c r="O6" s="83"/>
      <c r="P6" s="83"/>
      <c r="Q6" s="83"/>
      <c r="R6" s="83"/>
      <c r="S6" s="83"/>
      <c r="T6" s="76"/>
      <c r="U6" s="83"/>
      <c r="V6" s="76"/>
      <c r="W6" s="76"/>
    </row>
    <row r="7" spans="1:23" s="70" customFormat="1" ht="26.45" customHeight="1">
      <c r="A7" s="39" t="s">
        <v>109</v>
      </c>
      <c r="B7" s="162" t="s">
        <v>189</v>
      </c>
      <c r="C7" s="39" t="s">
        <v>110</v>
      </c>
      <c r="D7" s="39">
        <f ca="1">I7</f>
        <v>2963.67</v>
      </c>
      <c r="E7" s="169"/>
      <c r="F7" s="39">
        <f ca="1">ROUND(D7*E7,2)</f>
        <v>0</v>
      </c>
      <c r="G7" s="76"/>
      <c r="H7" s="76">
        <f>63.39*0.3</f>
        <v>19.016999999999999</v>
      </c>
      <c r="I7" s="85">
        <f t="shared" ca="1" si="0"/>
        <v>2963.67</v>
      </c>
      <c r="J7" s="76">
        <f>889.1/0.3</f>
        <v>2963.666666666667</v>
      </c>
      <c r="K7" s="83"/>
      <c r="L7" s="83"/>
      <c r="M7" s="83"/>
      <c r="N7" s="83"/>
      <c r="O7" s="83"/>
      <c r="P7" s="83"/>
      <c r="Q7" s="83"/>
      <c r="R7" s="83"/>
      <c r="S7" s="83"/>
      <c r="T7" s="76"/>
      <c r="U7" s="83"/>
      <c r="V7" s="76"/>
      <c r="W7" s="76"/>
    </row>
    <row r="8" spans="1:23" s="70" customFormat="1" ht="25.05" customHeight="1">
      <c r="A8" s="39" t="s">
        <v>111</v>
      </c>
      <c r="B8" s="41" t="s">
        <v>112</v>
      </c>
      <c r="C8" s="39" t="s">
        <v>110</v>
      </c>
      <c r="D8" s="39">
        <f ca="1">I8</f>
        <v>3503.6</v>
      </c>
      <c r="E8" s="169"/>
      <c r="F8" s="39">
        <f ca="1">ROUND(D8*E8,2)</f>
        <v>0</v>
      </c>
      <c r="G8" s="76"/>
      <c r="H8" s="76">
        <v>2.85</v>
      </c>
      <c r="I8" s="85">
        <f t="shared" ca="1" si="0"/>
        <v>3503.6</v>
      </c>
      <c r="J8" s="83">
        <v>2963.6</v>
      </c>
      <c r="K8" s="83"/>
      <c r="L8" s="83">
        <v>540</v>
      </c>
      <c r="M8" s="83"/>
      <c r="N8" s="83"/>
      <c r="O8" s="83"/>
      <c r="P8" s="83"/>
      <c r="Q8" s="83"/>
      <c r="R8" s="83"/>
      <c r="S8" s="83"/>
      <c r="T8" s="40"/>
      <c r="U8" s="76"/>
      <c r="V8" s="83"/>
      <c r="W8" s="83"/>
    </row>
    <row r="9" spans="1:23" s="70" customFormat="1" ht="25.05" customHeight="1">
      <c r="A9" s="39" t="s">
        <v>113</v>
      </c>
      <c r="B9" s="41" t="s">
        <v>114</v>
      </c>
      <c r="C9" s="39"/>
      <c r="D9" s="39"/>
      <c r="E9" s="169"/>
      <c r="F9" s="39">
        <f>ROUND(D9*E9,2)</f>
        <v>0</v>
      </c>
      <c r="G9" s="76"/>
      <c r="H9" s="76"/>
      <c r="I9" s="85">
        <f t="shared" ca="1" si="0"/>
        <v>0</v>
      </c>
      <c r="J9" s="83"/>
      <c r="K9" s="83"/>
      <c r="L9" s="83"/>
      <c r="M9" s="83"/>
      <c r="N9" s="83"/>
      <c r="O9" s="83"/>
      <c r="P9" s="83"/>
      <c r="Q9" s="83"/>
      <c r="R9" s="83"/>
      <c r="S9" s="83"/>
      <c r="T9" s="76"/>
      <c r="U9" s="76"/>
      <c r="V9" s="83"/>
      <c r="W9" s="83"/>
    </row>
    <row r="10" spans="1:23" s="70" customFormat="1" ht="33" customHeight="1">
      <c r="A10" s="39" t="s">
        <v>90</v>
      </c>
      <c r="B10" s="41" t="s">
        <v>115</v>
      </c>
      <c r="C10" s="39" t="s">
        <v>110</v>
      </c>
      <c r="D10" s="39">
        <f t="shared" ref="D10:D18" ca="1" si="1">I10</f>
        <v>3503.64</v>
      </c>
      <c r="E10" s="169"/>
      <c r="F10" s="39">
        <f ca="1">ROUND(D10*E10,2)</f>
        <v>0</v>
      </c>
      <c r="G10" s="76">
        <f>E10/0.055</f>
        <v>0</v>
      </c>
      <c r="H10" s="76">
        <f>1477.28*0.055</f>
        <v>81.250399999999999</v>
      </c>
      <c r="I10" s="85">
        <f t="shared" ca="1" si="0"/>
        <v>3503.64</v>
      </c>
      <c r="J10" s="76">
        <f>163/0.055</f>
        <v>2963.6363636363635</v>
      </c>
      <c r="K10" s="83"/>
      <c r="L10" s="83">
        <f>29.7/0.055</f>
        <v>540</v>
      </c>
      <c r="M10" s="83"/>
      <c r="N10" s="83"/>
      <c r="O10" s="83"/>
      <c r="P10" s="83"/>
      <c r="Q10" s="83"/>
      <c r="R10" s="83"/>
      <c r="S10" s="83"/>
      <c r="T10" s="76"/>
      <c r="U10" s="76"/>
      <c r="V10" s="83"/>
      <c r="W10" s="83"/>
    </row>
    <row r="11" spans="1:23" s="70" customFormat="1" ht="25.05" customHeight="1">
      <c r="A11" s="39" t="s">
        <v>116</v>
      </c>
      <c r="B11" s="41" t="s">
        <v>117</v>
      </c>
      <c r="C11" s="39"/>
      <c r="D11" s="39">
        <f t="shared" ca="1" si="1"/>
        <v>0</v>
      </c>
      <c r="E11" s="169"/>
      <c r="F11" s="39">
        <f t="shared" ref="F11:F18" ca="1" si="2">ROUND(D11*E11,2)</f>
        <v>0</v>
      </c>
      <c r="G11" s="76"/>
      <c r="H11" s="76"/>
      <c r="I11" s="85">
        <f t="shared" ca="1" si="0"/>
        <v>0</v>
      </c>
      <c r="J11" s="83"/>
      <c r="K11" s="83"/>
      <c r="L11" s="86"/>
      <c r="M11" s="83"/>
      <c r="N11" s="83"/>
      <c r="O11" s="83"/>
      <c r="P11" s="83"/>
      <c r="Q11" s="83"/>
      <c r="R11" s="87"/>
      <c r="S11" s="83"/>
      <c r="T11" s="83"/>
      <c r="U11" s="83"/>
      <c r="V11" s="76"/>
      <c r="W11" s="76"/>
    </row>
    <row r="12" spans="1:23" s="70" customFormat="1" ht="42">
      <c r="A12" s="39" t="s">
        <v>90</v>
      </c>
      <c r="B12" s="159" t="s">
        <v>118</v>
      </c>
      <c r="C12" s="39" t="s">
        <v>119</v>
      </c>
      <c r="D12" s="39">
        <f t="shared" ca="1" si="1"/>
        <v>22</v>
      </c>
      <c r="E12" s="169"/>
      <c r="F12" s="39">
        <f t="shared" ca="1" si="2"/>
        <v>0</v>
      </c>
      <c r="G12" s="76"/>
      <c r="H12" s="76">
        <v>477.22</v>
      </c>
      <c r="I12" s="85">
        <f t="shared" ca="1" si="0"/>
        <v>22</v>
      </c>
      <c r="J12" s="83">
        <v>22</v>
      </c>
      <c r="K12" s="83"/>
      <c r="L12" s="86"/>
      <c r="M12" s="83"/>
      <c r="N12" s="83"/>
      <c r="O12" s="83"/>
      <c r="P12" s="83"/>
      <c r="Q12" s="83"/>
      <c r="R12" s="87"/>
      <c r="S12" s="83"/>
      <c r="T12" s="83"/>
      <c r="U12" s="83"/>
      <c r="V12" s="76"/>
      <c r="W12" s="76"/>
    </row>
    <row r="13" spans="1:23" s="70" customFormat="1" ht="33.75" customHeight="1">
      <c r="A13" s="160" t="s">
        <v>120</v>
      </c>
      <c r="B13" s="159" t="s">
        <v>121</v>
      </c>
      <c r="C13" s="39" t="s">
        <v>119</v>
      </c>
      <c r="D13" s="39">
        <f t="shared" ca="1" si="1"/>
        <v>548.03</v>
      </c>
      <c r="E13" s="169"/>
      <c r="F13" s="39">
        <f t="shared" ca="1" si="2"/>
        <v>0</v>
      </c>
      <c r="G13" s="76"/>
      <c r="H13" s="76">
        <v>501.47</v>
      </c>
      <c r="I13" s="85">
        <f t="shared" ca="1" si="0"/>
        <v>548.03</v>
      </c>
      <c r="J13" s="83">
        <f>548.03</f>
        <v>548.03</v>
      </c>
      <c r="K13" s="83"/>
      <c r="L13" s="86"/>
      <c r="M13" s="83"/>
      <c r="N13" s="83"/>
      <c r="O13" s="83"/>
      <c r="P13" s="83"/>
      <c r="Q13" s="83"/>
      <c r="R13" s="87"/>
      <c r="S13" s="83"/>
      <c r="T13" s="83"/>
      <c r="U13" s="83"/>
      <c r="V13" s="76"/>
      <c r="W13" s="76"/>
    </row>
    <row r="14" spans="1:23" s="70" customFormat="1" ht="27.75">
      <c r="A14" s="39" t="s">
        <v>122</v>
      </c>
      <c r="B14" s="41" t="s">
        <v>123</v>
      </c>
      <c r="C14" s="39" t="s">
        <v>124</v>
      </c>
      <c r="D14" s="39">
        <f t="shared" ca="1" si="1"/>
        <v>11</v>
      </c>
      <c r="E14" s="169"/>
      <c r="F14" s="39">
        <f t="shared" ca="1" si="2"/>
        <v>0</v>
      </c>
      <c r="G14" s="76"/>
      <c r="H14" s="76">
        <v>5000</v>
      </c>
      <c r="I14" s="85">
        <f t="shared" ca="1" si="0"/>
        <v>11</v>
      </c>
      <c r="J14" s="83">
        <v>11</v>
      </c>
      <c r="K14" s="83"/>
      <c r="L14" s="86"/>
      <c r="M14" s="83"/>
      <c r="N14" s="83"/>
      <c r="O14" s="83"/>
      <c r="P14" s="83"/>
      <c r="Q14" s="83"/>
      <c r="R14" s="87"/>
      <c r="S14" s="83"/>
      <c r="T14" s="83"/>
      <c r="U14" s="83"/>
      <c r="V14" s="76"/>
      <c r="W14" s="76"/>
    </row>
    <row r="15" spans="1:23" s="70" customFormat="1" ht="27.75">
      <c r="A15" s="39" t="s">
        <v>125</v>
      </c>
      <c r="B15" s="77" t="s">
        <v>126</v>
      </c>
      <c r="C15" s="78" t="s">
        <v>127</v>
      </c>
      <c r="D15" s="39">
        <f t="shared" ca="1" si="1"/>
        <v>11</v>
      </c>
      <c r="E15" s="169"/>
      <c r="F15" s="39">
        <f t="shared" ca="1" si="2"/>
        <v>0</v>
      </c>
      <c r="G15" s="76"/>
      <c r="H15" s="76">
        <v>1500</v>
      </c>
      <c r="I15" s="85">
        <f t="shared" ca="1" si="0"/>
        <v>11</v>
      </c>
      <c r="J15" s="83">
        <v>11</v>
      </c>
      <c r="K15" s="83"/>
      <c r="L15" s="83"/>
      <c r="M15" s="83"/>
      <c r="N15" s="83"/>
      <c r="O15" s="83"/>
      <c r="P15" s="83"/>
      <c r="Q15" s="83"/>
      <c r="R15" s="83"/>
      <c r="S15" s="83"/>
      <c r="T15" s="76"/>
      <c r="U15" s="76"/>
      <c r="V15" s="76"/>
      <c r="W15" s="76"/>
    </row>
    <row r="16" spans="1:23" s="70" customFormat="1" ht="25.05" customHeight="1">
      <c r="A16" s="39" t="s">
        <v>128</v>
      </c>
      <c r="B16" s="77" t="s">
        <v>129</v>
      </c>
      <c r="C16" s="78" t="s">
        <v>124</v>
      </c>
      <c r="D16" s="39">
        <f t="shared" ca="1" si="1"/>
        <v>9</v>
      </c>
      <c r="E16" s="169"/>
      <c r="F16" s="39">
        <f t="shared" ca="1" si="2"/>
        <v>0</v>
      </c>
      <c r="G16" s="76"/>
      <c r="H16" s="76">
        <v>300</v>
      </c>
      <c r="I16" s="85">
        <f t="shared" ca="1" si="0"/>
        <v>9</v>
      </c>
      <c r="J16" s="83">
        <v>9</v>
      </c>
      <c r="K16" s="83"/>
      <c r="L16" s="83"/>
      <c r="M16" s="83"/>
      <c r="N16" s="83"/>
      <c r="O16" s="83"/>
      <c r="P16" s="83"/>
      <c r="Q16" s="83"/>
      <c r="R16" s="83"/>
      <c r="S16" s="83"/>
      <c r="T16" s="76"/>
      <c r="U16" s="76"/>
      <c r="V16" s="76"/>
      <c r="W16" s="76"/>
    </row>
    <row r="17" spans="1:23" s="70" customFormat="1" ht="25.05" customHeight="1">
      <c r="A17" s="39" t="s">
        <v>130</v>
      </c>
      <c r="B17" s="79" t="s">
        <v>131</v>
      </c>
      <c r="C17" s="39" t="s">
        <v>119</v>
      </c>
      <c r="D17" s="39">
        <f t="shared" ca="1" si="1"/>
        <v>1000</v>
      </c>
      <c r="E17" s="169"/>
      <c r="F17" s="39">
        <f t="shared" ca="1" si="2"/>
        <v>0</v>
      </c>
      <c r="G17" s="76"/>
      <c r="H17" s="76">
        <v>97.3</v>
      </c>
      <c r="I17" s="85">
        <f t="shared" ca="1" si="0"/>
        <v>1000</v>
      </c>
      <c r="J17" s="83">
        <v>1000</v>
      </c>
      <c r="K17" s="83"/>
      <c r="L17" s="83"/>
      <c r="M17" s="83"/>
      <c r="N17" s="83"/>
      <c r="O17" s="83"/>
      <c r="P17" s="83"/>
      <c r="Q17" s="83"/>
      <c r="R17" s="83"/>
      <c r="S17" s="83"/>
      <c r="T17" s="76"/>
      <c r="U17" s="76"/>
      <c r="V17" s="76"/>
      <c r="W17" s="76"/>
    </row>
    <row r="18" spans="1:23" s="70" customFormat="1" ht="25.05" customHeight="1">
      <c r="A18" s="39" t="s">
        <v>132</v>
      </c>
      <c r="B18" s="80" t="s">
        <v>133</v>
      </c>
      <c r="C18" s="78" t="s">
        <v>124</v>
      </c>
      <c r="D18" s="39">
        <f t="shared" ca="1" si="1"/>
        <v>1</v>
      </c>
      <c r="E18" s="169"/>
      <c r="F18" s="39">
        <f t="shared" ca="1" si="2"/>
        <v>0</v>
      </c>
      <c r="G18" s="76"/>
      <c r="H18" s="76"/>
      <c r="I18" s="85">
        <f t="shared" ca="1" si="0"/>
        <v>1</v>
      </c>
      <c r="J18" s="83">
        <v>1</v>
      </c>
      <c r="K18" s="83"/>
      <c r="L18" s="83"/>
      <c r="M18" s="83"/>
      <c r="N18" s="83"/>
      <c r="O18" s="83"/>
      <c r="P18" s="83"/>
      <c r="Q18" s="83"/>
      <c r="R18" s="83"/>
      <c r="S18" s="83"/>
      <c r="T18" s="76"/>
      <c r="U18" s="76"/>
      <c r="V18" s="76"/>
      <c r="W18" s="76"/>
    </row>
    <row r="19" spans="1:23" s="70" customFormat="1" ht="30" customHeight="1">
      <c r="A19" s="205" t="s">
        <v>134</v>
      </c>
      <c r="B19" s="206"/>
      <c r="C19" s="206"/>
      <c r="D19" s="81">
        <f ca="1">SUM(F6:F18)</f>
        <v>0</v>
      </c>
      <c r="E19" s="38" t="s">
        <v>74</v>
      </c>
      <c r="F19" s="82"/>
      <c r="G19" s="73"/>
      <c r="H19" s="73"/>
      <c r="I19" s="76">
        <f ca="1">ROUND(SUMIF($J$4:$S$5,$J$4,J19:S19),0)</f>
        <v>0</v>
      </c>
      <c r="J19" s="83"/>
      <c r="K19" s="83"/>
      <c r="L19" s="83"/>
      <c r="M19" s="83"/>
      <c r="N19" s="83"/>
      <c r="O19" s="83"/>
      <c r="P19" s="83"/>
      <c r="Q19" s="83"/>
      <c r="R19" s="83"/>
      <c r="S19" s="83"/>
      <c r="T19" s="76"/>
      <c r="U19" s="76"/>
      <c r="V19" s="76"/>
      <c r="W19" s="76"/>
    </row>
    <row r="20" spans="1:23" ht="28.5" customHeight="1">
      <c r="I20" s="73">
        <f>22*(0.56+0.56+2*(0.07+0.36+0.05)*0.5)*(0.07+0.36+0.05)/2</f>
        <v>8.4480000000000004</v>
      </c>
      <c r="J20" s="74">
        <f>3.14*0.18*0.18*22</f>
        <v>2.2381920000000002</v>
      </c>
      <c r="K20" s="74">
        <f>I20-J20</f>
        <v>6.2098080000000007</v>
      </c>
    </row>
  </sheetData>
  <sheetProtection algorithmName="SHA-512" hashValue="1H3VprXaJax35M1QeLrVK06OjJ/dkP5b6K3jREp1Yay84WTkNwoHSx0Ao7RRaFeJ94XB2CB+oObGBfb5xjMJCA==" saltValue="IiEggosrAeNN1jtPCvDVgA==" spinCount="100000" sheet="1"/>
  <mergeCells count="23">
    <mergeCell ref="A1:F1"/>
    <mergeCell ref="A2:F2"/>
    <mergeCell ref="E3:F3"/>
    <mergeCell ref="J3:M3"/>
    <mergeCell ref="N3:Q3"/>
    <mergeCell ref="R3:S3"/>
    <mergeCell ref="M4:M5"/>
    <mergeCell ref="A19:C19"/>
    <mergeCell ref="A4:A5"/>
    <mergeCell ref="B4:B5"/>
    <mergeCell ref="C4:C5"/>
    <mergeCell ref="D4:D5"/>
    <mergeCell ref="E4:E5"/>
    <mergeCell ref="O4:O5"/>
    <mergeCell ref="Q4:Q5"/>
    <mergeCell ref="S4:S5"/>
    <mergeCell ref="U4:U5"/>
    <mergeCell ref="W4:W5"/>
    <mergeCell ref="F4:F5"/>
    <mergeCell ref="G4:G5"/>
    <mergeCell ref="H4:H5"/>
    <mergeCell ref="I4:I5"/>
    <mergeCell ref="K4:K5"/>
  </mergeCells>
  <phoneticPr fontId="37" type="noConversion"/>
  <pageMargins left="0.75138888888888888" right="0.75138888888888888"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CDE33-5D8F-4B61-A3E0-DD11FE6B3953}">
  <dimension ref="A1:AJ130"/>
  <sheetViews>
    <sheetView showZeros="0" view="pageBreakPreview" zoomScaleNormal="85" workbookViewId="0">
      <selection activeCell="C13" sqref="C13"/>
    </sheetView>
  </sheetViews>
  <sheetFormatPr defaultRowHeight="15.4"/>
  <cols>
    <col min="1" max="1" width="8.5625" style="31" customWidth="1"/>
    <col min="2" max="2" width="30.5625" style="32" customWidth="1"/>
    <col min="3" max="3" width="8.5625" style="32" customWidth="1"/>
    <col min="4" max="6" width="10.5625" style="32" customWidth="1"/>
    <col min="7" max="7" width="15" style="32" hidden="1" customWidth="1"/>
    <col min="8" max="8" width="8.5625" style="33" hidden="1" customWidth="1"/>
    <col min="9" max="10" width="8.5625" style="34" hidden="1" customWidth="1"/>
    <col min="11" max="11" width="8.5625" style="31" hidden="1" customWidth="1"/>
    <col min="12" max="18" width="0" style="31" hidden="1" customWidth="1"/>
    <col min="19" max="36" width="9" style="31"/>
    <col min="37" max="16384" width="9" style="32"/>
  </cols>
  <sheetData>
    <row r="1" spans="1:36" s="28" customFormat="1" ht="30" customHeight="1">
      <c r="A1" s="196" t="s">
        <v>46</v>
      </c>
      <c r="B1" s="196"/>
      <c r="C1" s="196"/>
      <c r="D1" s="196"/>
      <c r="E1" s="196"/>
      <c r="F1" s="196"/>
      <c r="G1" s="35"/>
      <c r="H1" s="36"/>
      <c r="I1" s="51"/>
      <c r="J1" s="51"/>
      <c r="K1" s="52"/>
      <c r="L1" s="52"/>
      <c r="M1" s="52"/>
      <c r="N1" s="52"/>
      <c r="O1" s="52"/>
      <c r="P1" s="52"/>
      <c r="Q1" s="52"/>
      <c r="R1" s="52"/>
      <c r="S1" s="52"/>
      <c r="T1" s="52"/>
      <c r="U1" s="52"/>
      <c r="V1" s="52"/>
      <c r="W1" s="52"/>
      <c r="X1" s="52"/>
      <c r="Y1" s="52"/>
      <c r="Z1" s="52"/>
      <c r="AA1" s="52"/>
      <c r="AB1" s="52"/>
      <c r="AC1" s="52"/>
      <c r="AD1" s="52"/>
      <c r="AE1" s="52"/>
      <c r="AF1" s="52"/>
      <c r="AG1" s="52"/>
      <c r="AH1" s="52"/>
      <c r="AI1" s="52"/>
      <c r="AJ1" s="52"/>
    </row>
    <row r="2" spans="1:36" s="28" customFormat="1" ht="30" customHeight="1">
      <c r="A2" s="210" t="s">
        <v>135</v>
      </c>
      <c r="B2" s="210"/>
      <c r="C2" s="210"/>
      <c r="D2" s="210"/>
      <c r="E2" s="210"/>
      <c r="F2" s="210"/>
      <c r="G2" s="37"/>
      <c r="H2" s="36"/>
      <c r="I2" s="53"/>
      <c r="J2" s="51"/>
      <c r="K2" s="52"/>
      <c r="L2" s="52"/>
      <c r="M2" s="52"/>
      <c r="N2" s="52"/>
      <c r="O2" s="52"/>
      <c r="P2" s="52"/>
      <c r="Q2" s="52"/>
      <c r="R2" s="52"/>
      <c r="S2" s="52"/>
      <c r="T2" s="52"/>
      <c r="U2" s="52"/>
      <c r="V2" s="52"/>
      <c r="W2" s="52"/>
      <c r="X2" s="52"/>
      <c r="Y2" s="52"/>
      <c r="Z2" s="52"/>
      <c r="AA2" s="52"/>
      <c r="AB2" s="52"/>
      <c r="AC2" s="52"/>
      <c r="AD2" s="52"/>
      <c r="AE2" s="52"/>
      <c r="AF2" s="52"/>
      <c r="AG2" s="52"/>
      <c r="AH2" s="52"/>
      <c r="AI2" s="52"/>
      <c r="AJ2" s="52"/>
    </row>
    <row r="3" spans="1:36" s="29" customFormat="1" ht="25.05" customHeight="1">
      <c r="A3" s="211" t="str">
        <f>'100章'!A3</f>
        <v>项目名称：柘汪镇农村公路宋岭路改建工程</v>
      </c>
      <c r="B3" s="211"/>
      <c r="C3" s="211"/>
      <c r="D3" s="211"/>
      <c r="E3" s="212" t="s">
        <v>48</v>
      </c>
      <c r="F3" s="212"/>
      <c r="G3" s="36"/>
      <c r="H3" s="36"/>
      <c r="I3" s="53"/>
      <c r="J3" s="53"/>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s="29" customFormat="1" ht="15" customHeight="1">
      <c r="A4" s="207" t="s">
        <v>49</v>
      </c>
      <c r="B4" s="207" t="s">
        <v>50</v>
      </c>
      <c r="C4" s="207" t="s">
        <v>51</v>
      </c>
      <c r="D4" s="207" t="s">
        <v>52</v>
      </c>
      <c r="E4" s="207" t="s">
        <v>53</v>
      </c>
      <c r="F4" s="207" t="s">
        <v>54</v>
      </c>
      <c r="G4" s="192" t="s">
        <v>103</v>
      </c>
      <c r="H4" s="36"/>
      <c r="I4" s="53"/>
      <c r="J4" s="53"/>
      <c r="K4" s="40"/>
      <c r="L4" s="40"/>
      <c r="M4" s="40"/>
      <c r="N4" s="40"/>
      <c r="O4" s="40"/>
      <c r="P4" s="40"/>
      <c r="Q4" s="40"/>
      <c r="R4" s="40"/>
      <c r="S4" s="40"/>
      <c r="T4" s="40"/>
      <c r="U4" s="40"/>
      <c r="V4" s="40"/>
      <c r="W4" s="40"/>
      <c r="X4" s="40"/>
      <c r="Y4" s="40"/>
      <c r="Z4" s="40"/>
      <c r="AA4" s="40"/>
      <c r="AB4" s="40"/>
      <c r="AC4" s="40"/>
      <c r="AD4" s="40"/>
      <c r="AE4" s="40"/>
      <c r="AF4" s="40"/>
      <c r="AG4" s="40"/>
      <c r="AH4" s="40"/>
      <c r="AI4" s="40"/>
      <c r="AJ4" s="40"/>
    </row>
    <row r="5" spans="1:36" s="29" customFormat="1" ht="15" customHeight="1">
      <c r="A5" s="207"/>
      <c r="B5" s="207"/>
      <c r="C5" s="207"/>
      <c r="D5" s="207"/>
      <c r="E5" s="207"/>
      <c r="F5" s="207"/>
      <c r="G5" s="192"/>
      <c r="H5" s="36"/>
      <c r="I5" s="40"/>
      <c r="J5" s="54"/>
      <c r="K5" s="40"/>
      <c r="L5" s="40"/>
      <c r="M5" s="40"/>
      <c r="N5" s="55"/>
      <c r="O5" s="40"/>
      <c r="P5" s="56"/>
      <c r="Q5" s="40"/>
      <c r="R5" s="40"/>
      <c r="S5" s="40"/>
      <c r="T5" s="40"/>
      <c r="U5" s="40"/>
      <c r="V5" s="40"/>
      <c r="W5" s="40"/>
      <c r="X5" s="40"/>
      <c r="Y5" s="40"/>
      <c r="Z5" s="40"/>
      <c r="AA5" s="40"/>
      <c r="AB5" s="40"/>
      <c r="AC5" s="40"/>
      <c r="AD5" s="40"/>
      <c r="AE5" s="40"/>
      <c r="AF5" s="40"/>
      <c r="AG5" s="40"/>
      <c r="AH5" s="40"/>
      <c r="AI5" s="40"/>
      <c r="AJ5" s="40"/>
    </row>
    <row r="6" spans="1:36" s="29" customFormat="1" ht="25.05" customHeight="1">
      <c r="A6" s="39" t="s">
        <v>136</v>
      </c>
      <c r="B6" s="41" t="s">
        <v>137</v>
      </c>
      <c r="C6" s="42"/>
      <c r="D6" s="43">
        <f t="shared" ref="D6:D15" si="0">H6</f>
        <v>0</v>
      </c>
      <c r="E6" s="43"/>
      <c r="F6" s="44">
        <f t="shared" ref="F6:F15" si="1">ROUND(D6*E6,2)</f>
        <v>0</v>
      </c>
      <c r="G6" s="44"/>
      <c r="H6" s="45">
        <f>ROUND(SUM(I6:R6),2)</f>
        <v>0</v>
      </c>
      <c r="I6" s="57"/>
      <c r="J6" s="58"/>
      <c r="K6" s="59"/>
      <c r="L6" s="59"/>
      <c r="M6" s="60"/>
      <c r="N6" s="60"/>
      <c r="O6" s="60"/>
      <c r="P6" s="60"/>
      <c r="Q6" s="64"/>
      <c r="R6" s="64"/>
    </row>
    <row r="7" spans="1:36" s="29" customFormat="1" ht="25.05" customHeight="1">
      <c r="A7" s="39" t="s">
        <v>90</v>
      </c>
      <c r="B7" s="41" t="s">
        <v>138</v>
      </c>
      <c r="C7" s="39" t="s">
        <v>127</v>
      </c>
      <c r="D7" s="43">
        <f t="shared" si="0"/>
        <v>2</v>
      </c>
      <c r="E7" s="170"/>
      <c r="F7" s="44">
        <f t="shared" si="1"/>
        <v>0</v>
      </c>
      <c r="G7" s="44">
        <v>1082.95</v>
      </c>
      <c r="H7" s="45">
        <v>2</v>
      </c>
      <c r="I7" s="57"/>
      <c r="J7" s="58"/>
      <c r="K7" s="59"/>
      <c r="L7" s="59"/>
      <c r="M7" s="60"/>
      <c r="N7" s="60"/>
      <c r="O7" s="60"/>
      <c r="P7" s="60"/>
      <c r="Q7" s="64"/>
      <c r="R7" s="64"/>
    </row>
    <row r="8" spans="1:36" s="29" customFormat="1" ht="25.05" customHeight="1">
      <c r="A8" s="39" t="s">
        <v>120</v>
      </c>
      <c r="B8" s="41" t="s">
        <v>139</v>
      </c>
      <c r="C8" s="39" t="s">
        <v>127</v>
      </c>
      <c r="D8" s="43">
        <f t="shared" si="0"/>
        <v>1</v>
      </c>
      <c r="E8" s="170"/>
      <c r="F8" s="44">
        <f t="shared" si="1"/>
        <v>0</v>
      </c>
      <c r="G8" s="44">
        <v>1090.94</v>
      </c>
      <c r="H8" s="45">
        <v>1</v>
      </c>
      <c r="I8" s="61"/>
      <c r="J8" s="58"/>
      <c r="K8" s="62"/>
      <c r="L8" s="59"/>
      <c r="M8" s="62"/>
      <c r="N8" s="60"/>
      <c r="O8" s="62"/>
      <c r="P8" s="60"/>
      <c r="Q8" s="68"/>
      <c r="R8" s="64"/>
    </row>
    <row r="9" spans="1:36" s="29" customFormat="1" ht="25.05" customHeight="1">
      <c r="A9" s="160" t="s">
        <v>62</v>
      </c>
      <c r="B9" s="41" t="s">
        <v>140</v>
      </c>
      <c r="C9" s="39" t="s">
        <v>127</v>
      </c>
      <c r="D9" s="43">
        <f t="shared" si="0"/>
        <v>1</v>
      </c>
      <c r="E9" s="170"/>
      <c r="F9" s="44">
        <f t="shared" si="1"/>
        <v>0</v>
      </c>
      <c r="G9" s="44">
        <v>1324.52</v>
      </c>
      <c r="H9" s="45">
        <v>1</v>
      </c>
      <c r="I9" s="61"/>
      <c r="J9" s="58"/>
      <c r="K9" s="62"/>
      <c r="L9" s="59"/>
      <c r="M9" s="62"/>
      <c r="N9" s="60"/>
      <c r="O9" s="62"/>
      <c r="P9" s="60"/>
      <c r="Q9" s="68"/>
      <c r="R9" s="64"/>
    </row>
    <row r="10" spans="1:36" s="29" customFormat="1" ht="25.05" customHeight="1">
      <c r="A10" s="160" t="s">
        <v>141</v>
      </c>
      <c r="B10" s="41" t="s">
        <v>142</v>
      </c>
      <c r="C10" s="39" t="s">
        <v>127</v>
      </c>
      <c r="D10" s="43">
        <f t="shared" si="0"/>
        <v>2</v>
      </c>
      <c r="E10" s="170"/>
      <c r="F10" s="44">
        <f t="shared" si="1"/>
        <v>0</v>
      </c>
      <c r="G10" s="44">
        <v>1567.54</v>
      </c>
      <c r="H10" s="45">
        <v>2</v>
      </c>
      <c r="I10" s="61"/>
      <c r="J10" s="58"/>
      <c r="K10" s="58"/>
      <c r="L10" s="59"/>
      <c r="M10" s="60"/>
      <c r="N10" s="60"/>
      <c r="O10" s="60"/>
      <c r="P10" s="60"/>
      <c r="Q10" s="64"/>
      <c r="R10" s="64"/>
    </row>
    <row r="11" spans="1:36" s="29" customFormat="1" ht="25.05" customHeight="1">
      <c r="A11" s="160" t="s">
        <v>143</v>
      </c>
      <c r="B11" s="41" t="s">
        <v>144</v>
      </c>
      <c r="C11" s="39" t="s">
        <v>127</v>
      </c>
      <c r="D11" s="43">
        <f t="shared" si="0"/>
        <v>1</v>
      </c>
      <c r="E11" s="170"/>
      <c r="F11" s="44">
        <f t="shared" si="1"/>
        <v>0</v>
      </c>
      <c r="G11" s="44">
        <v>1807.09</v>
      </c>
      <c r="H11" s="45">
        <v>1</v>
      </c>
      <c r="I11" s="61"/>
      <c r="J11" s="58"/>
      <c r="K11" s="62"/>
      <c r="L11" s="59"/>
      <c r="M11" s="60"/>
      <c r="N11" s="60"/>
      <c r="O11" s="60"/>
      <c r="P11" s="60"/>
      <c r="Q11" s="64"/>
      <c r="R11" s="64"/>
    </row>
    <row r="12" spans="1:36" s="29" customFormat="1" ht="25.05" customHeight="1">
      <c r="A12" s="39" t="s">
        <v>145</v>
      </c>
      <c r="B12" s="41" t="s">
        <v>146</v>
      </c>
      <c r="C12" s="39"/>
      <c r="D12" s="43">
        <f t="shared" si="0"/>
        <v>0</v>
      </c>
      <c r="E12" s="170"/>
      <c r="F12" s="44">
        <f t="shared" si="1"/>
        <v>0</v>
      </c>
      <c r="G12" s="44"/>
      <c r="H12" s="45">
        <f>ROUND(SUM(I12:R12),2)</f>
        <v>0</v>
      </c>
      <c r="I12" s="57"/>
      <c r="J12" s="58"/>
      <c r="K12" s="59"/>
      <c r="L12" s="59"/>
      <c r="M12" s="60"/>
      <c r="N12" s="60"/>
      <c r="O12" s="60"/>
      <c r="P12" s="60"/>
      <c r="Q12" s="64"/>
      <c r="R12" s="64"/>
    </row>
    <row r="13" spans="1:36" s="29" customFormat="1" ht="25.05" customHeight="1">
      <c r="A13" s="39" t="s">
        <v>90</v>
      </c>
      <c r="B13" s="41" t="s">
        <v>147</v>
      </c>
      <c r="C13" s="39" t="s">
        <v>127</v>
      </c>
      <c r="D13" s="43">
        <f t="shared" si="0"/>
        <v>1</v>
      </c>
      <c r="E13" s="170"/>
      <c r="F13" s="44">
        <f t="shared" si="1"/>
        <v>0</v>
      </c>
      <c r="G13" s="44">
        <v>2048.42</v>
      </c>
      <c r="H13" s="45">
        <v>1</v>
      </c>
      <c r="I13" s="57"/>
      <c r="J13" s="63"/>
      <c r="K13" s="59"/>
      <c r="L13" s="59"/>
      <c r="M13" s="64"/>
      <c r="N13" s="64"/>
      <c r="O13" s="60"/>
      <c r="P13" s="60"/>
      <c r="Q13" s="64"/>
      <c r="R13" s="64"/>
    </row>
    <row r="14" spans="1:36" s="29" customFormat="1" ht="61.15" customHeight="1">
      <c r="A14" s="39" t="s">
        <v>148</v>
      </c>
      <c r="B14" s="46" t="s">
        <v>149</v>
      </c>
      <c r="C14" s="42" t="s">
        <v>127</v>
      </c>
      <c r="D14" s="43">
        <f t="shared" si="0"/>
        <v>84</v>
      </c>
      <c r="E14" s="170"/>
      <c r="F14" s="44">
        <f t="shared" si="1"/>
        <v>0</v>
      </c>
      <c r="G14" s="44">
        <v>200</v>
      </c>
      <c r="H14" s="45">
        <v>84</v>
      </c>
      <c r="I14" s="61"/>
      <c r="J14" s="58"/>
      <c r="K14" s="59"/>
      <c r="L14" s="59"/>
      <c r="M14" s="60"/>
      <c r="N14" s="60"/>
      <c r="O14" s="60"/>
      <c r="P14" s="60"/>
      <c r="Q14" s="64"/>
      <c r="R14" s="64"/>
    </row>
    <row r="15" spans="1:36" s="29" customFormat="1" ht="25.05" customHeight="1">
      <c r="A15" s="39" t="s">
        <v>150</v>
      </c>
      <c r="B15" s="41" t="s">
        <v>151</v>
      </c>
      <c r="C15" s="42" t="s">
        <v>110</v>
      </c>
      <c r="D15" s="43">
        <f t="shared" si="0"/>
        <v>83.1</v>
      </c>
      <c r="E15" s="170"/>
      <c r="F15" s="44">
        <f t="shared" si="1"/>
        <v>0</v>
      </c>
      <c r="G15" s="44">
        <v>52.59</v>
      </c>
      <c r="H15" s="45">
        <v>83.1</v>
      </c>
      <c r="I15" s="61"/>
      <c r="J15" s="58"/>
      <c r="K15" s="59"/>
      <c r="L15" s="59"/>
      <c r="M15" s="60"/>
      <c r="N15" s="60"/>
      <c r="O15" s="60"/>
      <c r="P15" s="60"/>
      <c r="Q15" s="64"/>
      <c r="R15" s="64"/>
    </row>
    <row r="16" spans="1:36" s="29" customFormat="1" ht="30" customHeight="1">
      <c r="A16" s="213" t="s">
        <v>152</v>
      </c>
      <c r="B16" s="194"/>
      <c r="C16" s="194"/>
      <c r="D16" s="47">
        <f>SUM(F6:F15)</f>
        <v>0</v>
      </c>
      <c r="E16" s="48" t="s">
        <v>74</v>
      </c>
      <c r="F16" s="49"/>
      <c r="G16" s="40"/>
      <c r="H16" s="36"/>
      <c r="I16" s="65"/>
      <c r="J16" s="66"/>
      <c r="K16" s="66"/>
      <c r="L16" s="66"/>
      <c r="M16" s="66"/>
      <c r="N16" s="66"/>
      <c r="O16" s="66"/>
      <c r="P16" s="66"/>
      <c r="Q16" s="66"/>
      <c r="R16" s="69"/>
      <c r="S16" s="40"/>
      <c r="T16" s="40"/>
      <c r="U16" s="40"/>
      <c r="V16" s="40"/>
      <c r="W16" s="40"/>
      <c r="X16" s="40"/>
      <c r="Y16" s="40"/>
      <c r="Z16" s="40"/>
      <c r="AA16" s="40"/>
      <c r="AB16" s="40"/>
      <c r="AC16" s="40"/>
      <c r="AD16" s="40"/>
      <c r="AE16" s="40"/>
      <c r="AF16" s="40"/>
      <c r="AG16" s="40"/>
      <c r="AH16" s="40"/>
      <c r="AI16" s="40"/>
      <c r="AJ16" s="40"/>
    </row>
    <row r="17" spans="1:36" s="30" customFormat="1" ht="22.5" customHeight="1">
      <c r="A17" s="50"/>
      <c r="H17" s="33"/>
      <c r="I17" s="67"/>
      <c r="J17" s="67"/>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row>
    <row r="18" spans="1:36" s="30" customFormat="1" ht="22.5" customHeight="1">
      <c r="A18" s="50"/>
      <c r="H18" s="33"/>
      <c r="I18" s="67"/>
      <c r="J18" s="67"/>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row>
    <row r="19" spans="1:36" s="30" customFormat="1" ht="22.5" customHeight="1">
      <c r="A19" s="50"/>
      <c r="H19" s="33"/>
      <c r="I19" s="67"/>
      <c r="J19" s="67"/>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row>
    <row r="20" spans="1:36" s="30" customFormat="1" ht="22.5" customHeight="1">
      <c r="A20" s="50"/>
      <c r="H20" s="33"/>
      <c r="I20" s="67"/>
      <c r="J20" s="67"/>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row>
    <row r="21" spans="1:36" s="30" customFormat="1" ht="22.5" customHeight="1">
      <c r="A21" s="50"/>
      <c r="H21" s="33"/>
      <c r="I21" s="67"/>
      <c r="J21" s="67"/>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row>
    <row r="22" spans="1:36" ht="22.5" customHeight="1"/>
    <row r="23" spans="1:36" ht="22.5" customHeight="1"/>
    <row r="24" spans="1:36" ht="22.5" customHeight="1"/>
    <row r="25" spans="1:36" ht="22.5" customHeight="1"/>
    <row r="26" spans="1:36" ht="22.5" customHeight="1"/>
    <row r="27" spans="1:36" s="31" customFormat="1" ht="22.5" customHeight="1">
      <c r="B27" s="32"/>
      <c r="C27" s="32"/>
      <c r="D27" s="32"/>
      <c r="E27" s="32"/>
      <c r="F27" s="32"/>
      <c r="G27" s="32"/>
      <c r="H27" s="33"/>
      <c r="I27" s="34"/>
      <c r="J27" s="34"/>
    </row>
    <row r="28" spans="1:36" s="31" customFormat="1" ht="22.5" customHeight="1">
      <c r="B28" s="32"/>
      <c r="C28" s="32"/>
      <c r="D28" s="32"/>
      <c r="E28" s="32"/>
      <c r="F28" s="32"/>
      <c r="G28" s="32"/>
      <c r="H28" s="33"/>
      <c r="I28" s="34"/>
      <c r="J28" s="34"/>
    </row>
    <row r="29" spans="1:36" s="31" customFormat="1" ht="22.5" customHeight="1">
      <c r="B29" s="32"/>
      <c r="C29" s="32"/>
      <c r="D29" s="32"/>
      <c r="E29" s="32"/>
      <c r="F29" s="32"/>
      <c r="G29" s="32"/>
      <c r="H29" s="33"/>
      <c r="I29" s="34"/>
      <c r="J29" s="34"/>
    </row>
    <row r="30" spans="1:36" s="31" customFormat="1" ht="22.5" customHeight="1">
      <c r="B30" s="32"/>
      <c r="C30" s="32"/>
      <c r="D30" s="32"/>
      <c r="E30" s="32"/>
      <c r="F30" s="32"/>
      <c r="G30" s="32"/>
      <c r="H30" s="33"/>
      <c r="I30" s="34"/>
      <c r="J30" s="34"/>
    </row>
    <row r="31" spans="1:36" s="31" customFormat="1" ht="22.5" customHeight="1">
      <c r="B31" s="32"/>
      <c r="C31" s="32"/>
      <c r="D31" s="32"/>
      <c r="E31" s="32"/>
      <c r="F31" s="32"/>
      <c r="G31" s="32"/>
      <c r="H31" s="33"/>
      <c r="I31" s="34"/>
      <c r="J31" s="34"/>
    </row>
    <row r="32" spans="1:36" s="31" customFormat="1" ht="22.5" customHeight="1">
      <c r="B32" s="32"/>
      <c r="C32" s="32"/>
      <c r="D32" s="32"/>
      <c r="E32" s="32"/>
      <c r="F32" s="32"/>
      <c r="G32" s="32"/>
      <c r="H32" s="33"/>
      <c r="I32" s="34"/>
      <c r="J32" s="34"/>
    </row>
    <row r="33" spans="2:10" s="31" customFormat="1" ht="22.5" customHeight="1">
      <c r="B33" s="32"/>
      <c r="C33" s="32"/>
      <c r="D33" s="32"/>
      <c r="E33" s="32"/>
      <c r="F33" s="32"/>
      <c r="G33" s="32"/>
      <c r="H33" s="33"/>
      <c r="I33" s="34"/>
      <c r="J33" s="34"/>
    </row>
    <row r="34" spans="2:10" s="31" customFormat="1" ht="22.5" customHeight="1">
      <c r="B34" s="32"/>
      <c r="C34" s="32"/>
      <c r="D34" s="32"/>
      <c r="E34" s="32"/>
      <c r="F34" s="32"/>
      <c r="G34" s="32"/>
      <c r="H34" s="33"/>
      <c r="I34" s="34"/>
      <c r="J34" s="34"/>
    </row>
    <row r="35" spans="2:10" s="31" customFormat="1" ht="22.5" customHeight="1">
      <c r="B35" s="32"/>
      <c r="C35" s="32"/>
      <c r="D35" s="32"/>
      <c r="E35" s="32"/>
      <c r="F35" s="32"/>
      <c r="G35" s="32"/>
      <c r="H35" s="33"/>
      <c r="I35" s="34"/>
      <c r="J35" s="34"/>
    </row>
    <row r="36" spans="2:10" s="31" customFormat="1" ht="22.5" customHeight="1">
      <c r="B36" s="32"/>
      <c r="C36" s="32"/>
      <c r="D36" s="32"/>
      <c r="E36" s="32"/>
      <c r="F36" s="32"/>
      <c r="G36" s="32"/>
      <c r="H36" s="33"/>
      <c r="I36" s="34"/>
      <c r="J36" s="34"/>
    </row>
    <row r="37" spans="2:10" s="31" customFormat="1" ht="22.5" customHeight="1">
      <c r="B37" s="32"/>
      <c r="C37" s="32"/>
      <c r="D37" s="32"/>
      <c r="E37" s="32"/>
      <c r="F37" s="32"/>
      <c r="G37" s="32"/>
      <c r="H37" s="33"/>
      <c r="I37" s="34"/>
      <c r="J37" s="34"/>
    </row>
    <row r="38" spans="2:10" s="31" customFormat="1" ht="22.5" customHeight="1">
      <c r="B38" s="32"/>
      <c r="C38" s="32"/>
      <c r="D38" s="32"/>
      <c r="E38" s="32"/>
      <c r="F38" s="32"/>
      <c r="G38" s="32"/>
      <c r="H38" s="33"/>
      <c r="I38" s="34"/>
      <c r="J38" s="34"/>
    </row>
    <row r="39" spans="2:10" s="31" customFormat="1" ht="22.5" customHeight="1">
      <c r="B39" s="32"/>
      <c r="C39" s="32"/>
      <c r="D39" s="32"/>
      <c r="E39" s="32"/>
      <c r="F39" s="32"/>
      <c r="G39" s="32"/>
      <c r="H39" s="33"/>
      <c r="I39" s="34"/>
      <c r="J39" s="34"/>
    </row>
    <row r="40" spans="2:10" s="31" customFormat="1" ht="22.5" customHeight="1">
      <c r="B40" s="32"/>
      <c r="C40" s="32"/>
      <c r="D40" s="32"/>
      <c r="E40" s="32"/>
      <c r="F40" s="32"/>
      <c r="G40" s="32"/>
      <c r="H40" s="33"/>
      <c r="I40" s="34"/>
      <c r="J40" s="34"/>
    </row>
    <row r="41" spans="2:10" s="31" customFormat="1" ht="22.5" customHeight="1">
      <c r="B41" s="32"/>
      <c r="C41" s="32"/>
      <c r="D41" s="32"/>
      <c r="E41" s="32"/>
      <c r="F41" s="32"/>
      <c r="G41" s="32"/>
      <c r="H41" s="33"/>
      <c r="I41" s="34"/>
      <c r="J41" s="34"/>
    </row>
    <row r="42" spans="2:10" s="31" customFormat="1" ht="22.5" customHeight="1">
      <c r="B42" s="32"/>
      <c r="C42" s="32"/>
      <c r="D42" s="32"/>
      <c r="E42" s="32"/>
      <c r="F42" s="32"/>
      <c r="G42" s="32"/>
      <c r="H42" s="33"/>
      <c r="I42" s="34"/>
      <c r="J42" s="34"/>
    </row>
    <row r="43" spans="2:10" s="31" customFormat="1" ht="22.5" customHeight="1">
      <c r="B43" s="32"/>
      <c r="C43" s="32"/>
      <c r="D43" s="32"/>
      <c r="E43" s="32"/>
      <c r="F43" s="32"/>
      <c r="G43" s="32"/>
      <c r="H43" s="33"/>
      <c r="I43" s="34"/>
      <c r="J43" s="34"/>
    </row>
    <row r="44" spans="2:10" s="31" customFormat="1" ht="22.5" customHeight="1">
      <c r="B44" s="32"/>
      <c r="C44" s="32"/>
      <c r="D44" s="32"/>
      <c r="E44" s="32"/>
      <c r="F44" s="32"/>
      <c r="G44" s="32"/>
      <c r="H44" s="33"/>
      <c r="I44" s="34"/>
      <c r="J44" s="34"/>
    </row>
    <row r="45" spans="2:10" s="31" customFormat="1" ht="22.5" customHeight="1">
      <c r="B45" s="32"/>
      <c r="C45" s="32"/>
      <c r="D45" s="32"/>
      <c r="E45" s="32"/>
      <c r="F45" s="32"/>
      <c r="G45" s="32"/>
      <c r="H45" s="33"/>
      <c r="I45" s="34"/>
      <c r="J45" s="34"/>
    </row>
    <row r="46" spans="2:10" s="31" customFormat="1" ht="22.5" customHeight="1">
      <c r="B46" s="32"/>
      <c r="C46" s="32"/>
      <c r="D46" s="32"/>
      <c r="E46" s="32"/>
      <c r="F46" s="32"/>
      <c r="G46" s="32"/>
      <c r="H46" s="33"/>
      <c r="I46" s="34"/>
      <c r="J46" s="34"/>
    </row>
    <row r="47" spans="2:10" s="31" customFormat="1" ht="22.5" customHeight="1">
      <c r="B47" s="32"/>
      <c r="C47" s="32"/>
      <c r="D47" s="32"/>
      <c r="E47" s="32"/>
      <c r="F47" s="32"/>
      <c r="G47" s="32"/>
      <c r="H47" s="33"/>
      <c r="I47" s="34"/>
      <c r="J47" s="34"/>
    </row>
    <row r="48" spans="2:10" s="31" customFormat="1" ht="22.5" customHeight="1">
      <c r="B48" s="32"/>
      <c r="C48" s="32"/>
      <c r="D48" s="32"/>
      <c r="E48" s="32"/>
      <c r="F48" s="32"/>
      <c r="G48" s="32"/>
      <c r="H48" s="33"/>
      <c r="I48" s="34"/>
      <c r="J48" s="34"/>
    </row>
    <row r="49" spans="2:10" s="31" customFormat="1" ht="22.5" customHeight="1">
      <c r="B49" s="32"/>
      <c r="C49" s="32"/>
      <c r="D49" s="32"/>
      <c r="E49" s="32"/>
      <c r="F49" s="32"/>
      <c r="G49" s="32"/>
      <c r="H49" s="33"/>
      <c r="I49" s="34"/>
      <c r="J49" s="34"/>
    </row>
    <row r="50" spans="2:10" s="31" customFormat="1" ht="22.5" customHeight="1">
      <c r="B50" s="32"/>
      <c r="C50" s="32"/>
      <c r="D50" s="32"/>
      <c r="E50" s="32"/>
      <c r="F50" s="32"/>
      <c r="G50" s="32"/>
      <c r="H50" s="33"/>
      <c r="I50" s="34"/>
      <c r="J50" s="34"/>
    </row>
    <row r="51" spans="2:10" s="31" customFormat="1" ht="22.5" customHeight="1">
      <c r="B51" s="32"/>
      <c r="C51" s="32"/>
      <c r="D51" s="32"/>
      <c r="E51" s="32"/>
      <c r="F51" s="32"/>
      <c r="G51" s="32"/>
      <c r="H51" s="33"/>
      <c r="I51" s="34"/>
      <c r="J51" s="34"/>
    </row>
    <row r="52" spans="2:10" s="31" customFormat="1" ht="22.5" customHeight="1">
      <c r="B52" s="32"/>
      <c r="C52" s="32"/>
      <c r="D52" s="32"/>
      <c r="E52" s="32"/>
      <c r="F52" s="32"/>
      <c r="G52" s="32"/>
      <c r="H52" s="33"/>
      <c r="I52" s="34"/>
      <c r="J52" s="34"/>
    </row>
    <row r="53" spans="2:10" s="31" customFormat="1" ht="22.5" customHeight="1">
      <c r="B53" s="32"/>
      <c r="C53" s="32"/>
      <c r="D53" s="32"/>
      <c r="E53" s="32"/>
      <c r="F53" s="32"/>
      <c r="G53" s="32"/>
      <c r="H53" s="33"/>
      <c r="I53" s="34"/>
      <c r="J53" s="34"/>
    </row>
    <row r="54" spans="2:10" s="31" customFormat="1" ht="22.5" customHeight="1">
      <c r="B54" s="32"/>
      <c r="C54" s="32"/>
      <c r="D54" s="32"/>
      <c r="E54" s="32"/>
      <c r="F54" s="32"/>
      <c r="G54" s="32"/>
      <c r="H54" s="33"/>
      <c r="I54" s="34"/>
      <c r="J54" s="34"/>
    </row>
    <row r="55" spans="2:10" s="31" customFormat="1" ht="22.5" customHeight="1">
      <c r="B55" s="32"/>
      <c r="C55" s="32"/>
      <c r="D55" s="32"/>
      <c r="E55" s="32"/>
      <c r="F55" s="32"/>
      <c r="G55" s="32"/>
      <c r="H55" s="33"/>
      <c r="I55" s="34"/>
      <c r="J55" s="34"/>
    </row>
    <row r="56" spans="2:10" s="31" customFormat="1" ht="22.5" customHeight="1">
      <c r="B56" s="32"/>
      <c r="C56" s="32"/>
      <c r="D56" s="32"/>
      <c r="E56" s="32"/>
      <c r="F56" s="32"/>
      <c r="G56" s="32"/>
      <c r="H56" s="33"/>
      <c r="I56" s="34"/>
      <c r="J56" s="34"/>
    </row>
    <row r="57" spans="2:10" s="31" customFormat="1" ht="22.5" customHeight="1">
      <c r="B57" s="32"/>
      <c r="C57" s="32"/>
      <c r="D57" s="32"/>
      <c r="E57" s="32"/>
      <c r="F57" s="32"/>
      <c r="G57" s="32"/>
      <c r="H57" s="33"/>
      <c r="I57" s="34"/>
      <c r="J57" s="34"/>
    </row>
    <row r="58" spans="2:10" s="31" customFormat="1" ht="22.5" customHeight="1">
      <c r="B58" s="32"/>
      <c r="C58" s="32"/>
      <c r="D58" s="32"/>
      <c r="E58" s="32"/>
      <c r="F58" s="32"/>
      <c r="G58" s="32"/>
      <c r="H58" s="33"/>
      <c r="I58" s="34"/>
      <c r="J58" s="34"/>
    </row>
    <row r="59" spans="2:10" s="31" customFormat="1" ht="22.5" customHeight="1">
      <c r="B59" s="32"/>
      <c r="C59" s="32"/>
      <c r="D59" s="32"/>
      <c r="E59" s="32"/>
      <c r="F59" s="32"/>
      <c r="G59" s="32"/>
      <c r="H59" s="33"/>
      <c r="I59" s="34"/>
      <c r="J59" s="34"/>
    </row>
    <row r="60" spans="2:10" s="31" customFormat="1" ht="22.5" customHeight="1">
      <c r="B60" s="32"/>
      <c r="C60" s="32"/>
      <c r="D60" s="32"/>
      <c r="E60" s="32"/>
      <c r="F60" s="32"/>
      <c r="G60" s="32"/>
      <c r="H60" s="33"/>
      <c r="I60" s="34"/>
      <c r="J60" s="34"/>
    </row>
    <row r="61" spans="2:10" s="31" customFormat="1" ht="22.5" customHeight="1">
      <c r="B61" s="32"/>
      <c r="C61" s="32"/>
      <c r="D61" s="32"/>
      <c r="E61" s="32"/>
      <c r="F61" s="32"/>
      <c r="G61" s="32"/>
      <c r="H61" s="33"/>
      <c r="I61" s="34"/>
      <c r="J61" s="34"/>
    </row>
    <row r="62" spans="2:10" s="31" customFormat="1" ht="22.5" customHeight="1">
      <c r="B62" s="32"/>
      <c r="C62" s="32"/>
      <c r="D62" s="32"/>
      <c r="E62" s="32"/>
      <c r="F62" s="32"/>
      <c r="G62" s="32"/>
      <c r="H62" s="33"/>
      <c r="I62" s="34"/>
      <c r="J62" s="34"/>
    </row>
    <row r="63" spans="2:10" s="31" customFormat="1" ht="22.5" customHeight="1">
      <c r="B63" s="32"/>
      <c r="C63" s="32"/>
      <c r="D63" s="32"/>
      <c r="E63" s="32"/>
      <c r="F63" s="32"/>
      <c r="G63" s="32"/>
      <c r="H63" s="33"/>
      <c r="I63" s="34"/>
      <c r="J63" s="34"/>
    </row>
    <row r="64" spans="2:10" s="31" customFormat="1" ht="22.5" customHeight="1">
      <c r="B64" s="32"/>
      <c r="C64" s="32"/>
      <c r="D64" s="32"/>
      <c r="E64" s="32"/>
      <c r="F64" s="32"/>
      <c r="G64" s="32"/>
      <c r="H64" s="33"/>
      <c r="I64" s="34"/>
      <c r="J64" s="34"/>
    </row>
    <row r="65" spans="2:10" s="31" customFormat="1" ht="22.5" customHeight="1">
      <c r="B65" s="32"/>
      <c r="C65" s="32"/>
      <c r="D65" s="32"/>
      <c r="E65" s="32"/>
      <c r="F65" s="32"/>
      <c r="G65" s="32"/>
      <c r="H65" s="33"/>
      <c r="I65" s="34"/>
      <c r="J65" s="34"/>
    </row>
    <row r="66" spans="2:10" s="31" customFormat="1" ht="22.5" customHeight="1">
      <c r="B66" s="32"/>
      <c r="C66" s="32"/>
      <c r="D66" s="32"/>
      <c r="E66" s="32"/>
      <c r="F66" s="32"/>
      <c r="G66" s="32"/>
      <c r="H66" s="33"/>
      <c r="I66" s="34"/>
      <c r="J66" s="34"/>
    </row>
    <row r="67" spans="2:10" s="31" customFormat="1" ht="22.5" customHeight="1">
      <c r="B67" s="32"/>
      <c r="C67" s="32"/>
      <c r="D67" s="32"/>
      <c r="E67" s="32"/>
      <c r="F67" s="32"/>
      <c r="G67" s="32"/>
      <c r="H67" s="33"/>
      <c r="I67" s="34"/>
      <c r="J67" s="34"/>
    </row>
    <row r="68" spans="2:10" s="31" customFormat="1" ht="22.5" customHeight="1">
      <c r="B68" s="32"/>
      <c r="C68" s="32"/>
      <c r="D68" s="32"/>
      <c r="E68" s="32"/>
      <c r="F68" s="32"/>
      <c r="G68" s="32"/>
      <c r="H68" s="33"/>
      <c r="I68" s="34"/>
      <c r="J68" s="34"/>
    </row>
    <row r="69" spans="2:10" s="31" customFormat="1" ht="22.5" customHeight="1">
      <c r="B69" s="32"/>
      <c r="C69" s="32"/>
      <c r="D69" s="32"/>
      <c r="E69" s="32"/>
      <c r="F69" s="32"/>
      <c r="G69" s="32"/>
      <c r="H69" s="33"/>
      <c r="I69" s="34"/>
      <c r="J69" s="34"/>
    </row>
    <row r="70" spans="2:10" s="31" customFormat="1" ht="22.5" customHeight="1">
      <c r="B70" s="32"/>
      <c r="C70" s="32"/>
      <c r="D70" s="32"/>
      <c r="E70" s="32"/>
      <c r="F70" s="32"/>
      <c r="G70" s="32"/>
      <c r="H70" s="33"/>
      <c r="I70" s="34"/>
      <c r="J70" s="34"/>
    </row>
    <row r="71" spans="2:10" s="31" customFormat="1" ht="22.5" customHeight="1">
      <c r="B71" s="32"/>
      <c r="C71" s="32"/>
      <c r="D71" s="32"/>
      <c r="E71" s="32"/>
      <c r="F71" s="32"/>
      <c r="G71" s="32"/>
      <c r="H71" s="33"/>
      <c r="I71" s="34"/>
      <c r="J71" s="34"/>
    </row>
    <row r="72" spans="2:10" s="31" customFormat="1" ht="22.5" customHeight="1">
      <c r="B72" s="32"/>
      <c r="C72" s="32"/>
      <c r="D72" s="32"/>
      <c r="E72" s="32"/>
      <c r="F72" s="32"/>
      <c r="G72" s="32"/>
      <c r="H72" s="33"/>
      <c r="I72" s="34"/>
      <c r="J72" s="34"/>
    </row>
    <row r="73" spans="2:10" s="31" customFormat="1" ht="22.5" customHeight="1">
      <c r="B73" s="32"/>
      <c r="C73" s="32"/>
      <c r="D73" s="32"/>
      <c r="E73" s="32"/>
      <c r="F73" s="32"/>
      <c r="G73" s="32"/>
      <c r="H73" s="33"/>
      <c r="I73" s="34"/>
      <c r="J73" s="34"/>
    </row>
    <row r="74" spans="2:10" s="31" customFormat="1" ht="22.5" customHeight="1">
      <c r="B74" s="32"/>
      <c r="C74" s="32"/>
      <c r="D74" s="32"/>
      <c r="E74" s="32"/>
      <c r="F74" s="32"/>
      <c r="G74" s="32"/>
      <c r="H74" s="33"/>
      <c r="I74" s="34"/>
      <c r="J74" s="34"/>
    </row>
    <row r="75" spans="2:10" s="31" customFormat="1" ht="22.5" customHeight="1">
      <c r="B75" s="32"/>
      <c r="C75" s="32"/>
      <c r="D75" s="32"/>
      <c r="E75" s="32"/>
      <c r="F75" s="32"/>
      <c r="G75" s="32"/>
      <c r="H75" s="33"/>
      <c r="I75" s="34"/>
      <c r="J75" s="34"/>
    </row>
    <row r="76" spans="2:10" s="31" customFormat="1" ht="22.5" customHeight="1">
      <c r="B76" s="32"/>
      <c r="C76" s="32"/>
      <c r="D76" s="32"/>
      <c r="E76" s="32"/>
      <c r="F76" s="32"/>
      <c r="G76" s="32"/>
      <c r="H76" s="33"/>
      <c r="I76" s="34"/>
      <c r="J76" s="34"/>
    </row>
    <row r="77" spans="2:10" s="31" customFormat="1" ht="22.5" customHeight="1">
      <c r="B77" s="32"/>
      <c r="C77" s="32"/>
      <c r="D77" s="32"/>
      <c r="E77" s="32"/>
      <c r="F77" s="32"/>
      <c r="G77" s="32"/>
      <c r="H77" s="33"/>
      <c r="I77" s="34"/>
      <c r="J77" s="34"/>
    </row>
    <row r="78" spans="2:10" s="31" customFormat="1" ht="22.5" customHeight="1">
      <c r="B78" s="32"/>
      <c r="C78" s="32"/>
      <c r="D78" s="32"/>
      <c r="E78" s="32"/>
      <c r="F78" s="32"/>
      <c r="G78" s="32"/>
      <c r="H78" s="33"/>
      <c r="I78" s="34"/>
      <c r="J78" s="34"/>
    </row>
    <row r="79" spans="2:10" s="31" customFormat="1" ht="22.5" customHeight="1">
      <c r="B79" s="32"/>
      <c r="C79" s="32"/>
      <c r="D79" s="32"/>
      <c r="E79" s="32"/>
      <c r="F79" s="32"/>
      <c r="G79" s="32"/>
      <c r="H79" s="33"/>
      <c r="I79" s="34"/>
      <c r="J79" s="34"/>
    </row>
    <row r="80" spans="2:10" s="31" customFormat="1" ht="22.5" customHeight="1">
      <c r="B80" s="32"/>
      <c r="C80" s="32"/>
      <c r="D80" s="32"/>
      <c r="E80" s="32"/>
      <c r="F80" s="32"/>
      <c r="G80" s="32"/>
      <c r="H80" s="33"/>
      <c r="I80" s="34"/>
      <c r="J80" s="34"/>
    </row>
    <row r="81" spans="2:10" s="31" customFormat="1" ht="22.5" customHeight="1">
      <c r="B81" s="32"/>
      <c r="C81" s="32"/>
      <c r="D81" s="32"/>
      <c r="E81" s="32"/>
      <c r="F81" s="32"/>
      <c r="G81" s="32"/>
      <c r="H81" s="33"/>
      <c r="I81" s="34"/>
      <c r="J81" s="34"/>
    </row>
    <row r="82" spans="2:10" s="31" customFormat="1" ht="22.5" customHeight="1">
      <c r="B82" s="32"/>
      <c r="C82" s="32"/>
      <c r="D82" s="32"/>
      <c r="E82" s="32"/>
      <c r="F82" s="32"/>
      <c r="G82" s="32"/>
      <c r="H82" s="33"/>
      <c r="I82" s="34"/>
      <c r="J82" s="34"/>
    </row>
    <row r="83" spans="2:10" s="31" customFormat="1" ht="22.5" customHeight="1">
      <c r="B83" s="32"/>
      <c r="C83" s="32"/>
      <c r="D83" s="32"/>
      <c r="E83" s="32"/>
      <c r="F83" s="32"/>
      <c r="G83" s="32"/>
      <c r="H83" s="33"/>
      <c r="I83" s="34"/>
      <c r="J83" s="34"/>
    </row>
    <row r="84" spans="2:10" s="31" customFormat="1" ht="22.5" customHeight="1">
      <c r="B84" s="32"/>
      <c r="C84" s="32"/>
      <c r="D84" s="32"/>
      <c r="E84" s="32"/>
      <c r="F84" s="32"/>
      <c r="G84" s="32"/>
      <c r="H84" s="33"/>
      <c r="I84" s="34"/>
      <c r="J84" s="34"/>
    </row>
    <row r="85" spans="2:10" s="31" customFormat="1" ht="22.5" customHeight="1">
      <c r="B85" s="32"/>
      <c r="C85" s="32"/>
      <c r="D85" s="32"/>
      <c r="E85" s="32"/>
      <c r="F85" s="32"/>
      <c r="G85" s="32"/>
      <c r="H85" s="33"/>
      <c r="I85" s="34"/>
      <c r="J85" s="34"/>
    </row>
    <row r="86" spans="2:10" s="31" customFormat="1" ht="22.5" customHeight="1">
      <c r="B86" s="32"/>
      <c r="C86" s="32"/>
      <c r="D86" s="32"/>
      <c r="E86" s="32"/>
      <c r="F86" s="32"/>
      <c r="G86" s="32"/>
      <c r="H86" s="33"/>
      <c r="I86" s="34"/>
      <c r="J86" s="34"/>
    </row>
    <row r="87" spans="2:10" s="31" customFormat="1" ht="22.5" customHeight="1">
      <c r="B87" s="32"/>
      <c r="C87" s="32"/>
      <c r="D87" s="32"/>
      <c r="E87" s="32"/>
      <c r="F87" s="32"/>
      <c r="G87" s="32"/>
      <c r="H87" s="33"/>
      <c r="I87" s="34"/>
      <c r="J87" s="34"/>
    </row>
    <row r="88" spans="2:10" s="31" customFormat="1" ht="22.5" customHeight="1">
      <c r="B88" s="32"/>
      <c r="C88" s="32"/>
      <c r="D88" s="32"/>
      <c r="E88" s="32"/>
      <c r="F88" s="32"/>
      <c r="G88" s="32"/>
      <c r="H88" s="33"/>
      <c r="I88" s="34"/>
      <c r="J88" s="34"/>
    </row>
    <row r="89" spans="2:10" s="31" customFormat="1" ht="22.5" customHeight="1">
      <c r="B89" s="32"/>
      <c r="C89" s="32"/>
      <c r="D89" s="32"/>
      <c r="E89" s="32"/>
      <c r="F89" s="32"/>
      <c r="G89" s="32"/>
      <c r="H89" s="33"/>
      <c r="I89" s="34"/>
      <c r="J89" s="34"/>
    </row>
    <row r="90" spans="2:10" s="31" customFormat="1" ht="22.5" customHeight="1">
      <c r="B90" s="32"/>
      <c r="C90" s="32"/>
      <c r="D90" s="32"/>
      <c r="E90" s="32"/>
      <c r="F90" s="32"/>
      <c r="G90" s="32"/>
      <c r="H90" s="33"/>
      <c r="I90" s="34"/>
      <c r="J90" s="34"/>
    </row>
    <row r="91" spans="2:10" s="31" customFormat="1" ht="22.5" customHeight="1">
      <c r="B91" s="32"/>
      <c r="C91" s="32"/>
      <c r="D91" s="32"/>
      <c r="E91" s="32"/>
      <c r="F91" s="32"/>
      <c r="G91" s="32"/>
      <c r="H91" s="33"/>
      <c r="I91" s="34"/>
      <c r="J91" s="34"/>
    </row>
    <row r="92" spans="2:10" s="31" customFormat="1" ht="22.5" customHeight="1">
      <c r="B92" s="32"/>
      <c r="C92" s="32"/>
      <c r="D92" s="32"/>
      <c r="E92" s="32"/>
      <c r="F92" s="32"/>
      <c r="G92" s="32"/>
      <c r="H92" s="33"/>
      <c r="I92" s="34"/>
      <c r="J92" s="34"/>
    </row>
    <row r="93" spans="2:10" s="31" customFormat="1" ht="22.5" customHeight="1">
      <c r="B93" s="32"/>
      <c r="C93" s="32"/>
      <c r="D93" s="32"/>
      <c r="E93" s="32"/>
      <c r="F93" s="32"/>
      <c r="G93" s="32"/>
      <c r="H93" s="33"/>
      <c r="I93" s="34"/>
      <c r="J93" s="34"/>
    </row>
    <row r="94" spans="2:10" s="31" customFormat="1" ht="22.5" customHeight="1">
      <c r="B94" s="32"/>
      <c r="C94" s="32"/>
      <c r="D94" s="32"/>
      <c r="E94" s="32"/>
      <c r="F94" s="32"/>
      <c r="G94" s="32"/>
      <c r="H94" s="33"/>
      <c r="I94" s="34"/>
      <c r="J94" s="34"/>
    </row>
    <row r="95" spans="2:10" s="31" customFormat="1" ht="22.5" customHeight="1">
      <c r="B95" s="32"/>
      <c r="C95" s="32"/>
      <c r="D95" s="32"/>
      <c r="E95" s="32"/>
      <c r="F95" s="32"/>
      <c r="G95" s="32"/>
      <c r="H95" s="33"/>
      <c r="I95" s="34"/>
      <c r="J95" s="34"/>
    </row>
    <row r="96" spans="2:10" s="31" customFormat="1" ht="22.5" customHeight="1">
      <c r="B96" s="32"/>
      <c r="C96" s="32"/>
      <c r="D96" s="32"/>
      <c r="E96" s="32"/>
      <c r="F96" s="32"/>
      <c r="G96" s="32"/>
      <c r="H96" s="33"/>
      <c r="I96" s="34"/>
      <c r="J96" s="34"/>
    </row>
    <row r="97" spans="2:10" s="31" customFormat="1" ht="22.5" customHeight="1">
      <c r="B97" s="32"/>
      <c r="C97" s="32"/>
      <c r="D97" s="32"/>
      <c r="E97" s="32"/>
      <c r="F97" s="32"/>
      <c r="G97" s="32"/>
      <c r="H97" s="33"/>
      <c r="I97" s="34"/>
      <c r="J97" s="34"/>
    </row>
    <row r="98" spans="2:10" s="31" customFormat="1" ht="22.5" customHeight="1">
      <c r="B98" s="32"/>
      <c r="C98" s="32"/>
      <c r="D98" s="32"/>
      <c r="E98" s="32"/>
      <c r="F98" s="32"/>
      <c r="G98" s="32"/>
      <c r="H98" s="33"/>
      <c r="I98" s="34"/>
      <c r="J98" s="34"/>
    </row>
    <row r="99" spans="2:10" s="31" customFormat="1" ht="22.5" customHeight="1">
      <c r="B99" s="32"/>
      <c r="C99" s="32"/>
      <c r="D99" s="32"/>
      <c r="E99" s="32"/>
      <c r="F99" s="32"/>
      <c r="G99" s="32"/>
      <c r="H99" s="33"/>
      <c r="I99" s="34"/>
      <c r="J99" s="34"/>
    </row>
    <row r="100" spans="2:10" s="31" customFormat="1" ht="22.5" customHeight="1">
      <c r="B100" s="32"/>
      <c r="C100" s="32"/>
      <c r="D100" s="32"/>
      <c r="E100" s="32"/>
      <c r="F100" s="32"/>
      <c r="G100" s="32"/>
      <c r="H100" s="33"/>
      <c r="I100" s="34"/>
      <c r="J100" s="34"/>
    </row>
    <row r="101" spans="2:10" s="31" customFormat="1" ht="22.5" customHeight="1">
      <c r="B101" s="32"/>
      <c r="C101" s="32"/>
      <c r="D101" s="32"/>
      <c r="E101" s="32"/>
      <c r="F101" s="32"/>
      <c r="G101" s="32"/>
      <c r="H101" s="33"/>
      <c r="I101" s="34"/>
      <c r="J101" s="34"/>
    </row>
    <row r="102" spans="2:10" s="31" customFormat="1" ht="22.5" customHeight="1">
      <c r="B102" s="32"/>
      <c r="C102" s="32"/>
      <c r="D102" s="32"/>
      <c r="E102" s="32"/>
      <c r="F102" s="32"/>
      <c r="G102" s="32"/>
      <c r="H102" s="33"/>
      <c r="I102" s="34"/>
      <c r="J102" s="34"/>
    </row>
    <row r="103" spans="2:10" s="31" customFormat="1" ht="22.5" customHeight="1">
      <c r="B103" s="32"/>
      <c r="C103" s="32"/>
      <c r="D103" s="32"/>
      <c r="E103" s="32"/>
      <c r="F103" s="32"/>
      <c r="G103" s="32"/>
      <c r="H103" s="33"/>
      <c r="I103" s="34"/>
      <c r="J103" s="34"/>
    </row>
    <row r="104" spans="2:10" s="31" customFormat="1" ht="22.5" customHeight="1">
      <c r="B104" s="32"/>
      <c r="C104" s="32"/>
      <c r="D104" s="32"/>
      <c r="E104" s="32"/>
      <c r="F104" s="32"/>
      <c r="G104" s="32"/>
      <c r="H104" s="33"/>
      <c r="I104" s="34"/>
      <c r="J104" s="34"/>
    </row>
    <row r="105" spans="2:10" s="31" customFormat="1" ht="22.5" customHeight="1">
      <c r="B105" s="32"/>
      <c r="C105" s="32"/>
      <c r="D105" s="32"/>
      <c r="E105" s="32"/>
      <c r="F105" s="32"/>
      <c r="G105" s="32"/>
      <c r="H105" s="33"/>
      <c r="I105" s="34"/>
      <c r="J105" s="34"/>
    </row>
    <row r="106" spans="2:10" s="31" customFormat="1" ht="22.5" customHeight="1">
      <c r="B106" s="32"/>
      <c r="C106" s="32"/>
      <c r="D106" s="32"/>
      <c r="E106" s="32"/>
      <c r="F106" s="32"/>
      <c r="G106" s="32"/>
      <c r="H106" s="33"/>
      <c r="I106" s="34"/>
      <c r="J106" s="34"/>
    </row>
    <row r="107" spans="2:10" s="31" customFormat="1" ht="22.5" customHeight="1">
      <c r="B107" s="32"/>
      <c r="C107" s="32"/>
      <c r="D107" s="32"/>
      <c r="E107" s="32"/>
      <c r="F107" s="32"/>
      <c r="G107" s="32"/>
      <c r="H107" s="33"/>
      <c r="I107" s="34"/>
      <c r="J107" s="34"/>
    </row>
    <row r="108" spans="2:10" s="31" customFormat="1" ht="22.5" customHeight="1">
      <c r="B108" s="32"/>
      <c r="C108" s="32"/>
      <c r="D108" s="32"/>
      <c r="E108" s="32"/>
      <c r="F108" s="32"/>
      <c r="G108" s="32"/>
      <c r="H108" s="33"/>
      <c r="I108" s="34"/>
      <c r="J108" s="34"/>
    </row>
    <row r="109" spans="2:10" s="31" customFormat="1" ht="22.5" customHeight="1">
      <c r="B109" s="32"/>
      <c r="C109" s="32"/>
      <c r="D109" s="32"/>
      <c r="E109" s="32"/>
      <c r="F109" s="32"/>
      <c r="G109" s="32"/>
      <c r="H109" s="33"/>
      <c r="I109" s="34"/>
      <c r="J109" s="34"/>
    </row>
    <row r="110" spans="2:10" s="31" customFormat="1" ht="22.5" customHeight="1">
      <c r="B110" s="32"/>
      <c r="C110" s="32"/>
      <c r="D110" s="32"/>
      <c r="E110" s="32"/>
      <c r="F110" s="32"/>
      <c r="G110" s="32"/>
      <c r="H110" s="33"/>
      <c r="I110" s="34"/>
      <c r="J110" s="34"/>
    </row>
    <row r="111" spans="2:10" s="31" customFormat="1" ht="22.5" customHeight="1">
      <c r="B111" s="32"/>
      <c r="C111" s="32"/>
      <c r="D111" s="32"/>
      <c r="E111" s="32"/>
      <c r="F111" s="32"/>
      <c r="G111" s="32"/>
      <c r="H111" s="33"/>
      <c r="I111" s="34"/>
      <c r="J111" s="34"/>
    </row>
    <row r="112" spans="2:10" s="31" customFormat="1" ht="22.5" customHeight="1">
      <c r="B112" s="32"/>
      <c r="C112" s="32"/>
      <c r="D112" s="32"/>
      <c r="E112" s="32"/>
      <c r="F112" s="32"/>
      <c r="G112" s="32"/>
      <c r="H112" s="33"/>
      <c r="I112" s="34"/>
      <c r="J112" s="34"/>
    </row>
    <row r="113" spans="2:10" s="31" customFormat="1" ht="22.5" customHeight="1">
      <c r="B113" s="32"/>
      <c r="C113" s="32"/>
      <c r="D113" s="32"/>
      <c r="E113" s="32"/>
      <c r="F113" s="32"/>
      <c r="G113" s="32"/>
      <c r="H113" s="33"/>
      <c r="I113" s="34"/>
      <c r="J113" s="34"/>
    </row>
    <row r="114" spans="2:10" s="31" customFormat="1" ht="22.5" customHeight="1">
      <c r="B114" s="32"/>
      <c r="C114" s="32"/>
      <c r="D114" s="32"/>
      <c r="E114" s="32"/>
      <c r="F114" s="32"/>
      <c r="G114" s="32"/>
      <c r="H114" s="33"/>
      <c r="I114" s="34"/>
      <c r="J114" s="34"/>
    </row>
    <row r="115" spans="2:10" s="31" customFormat="1" ht="22.5" customHeight="1">
      <c r="B115" s="32"/>
      <c r="C115" s="32"/>
      <c r="D115" s="32"/>
      <c r="E115" s="32"/>
      <c r="F115" s="32"/>
      <c r="G115" s="32"/>
      <c r="H115" s="33"/>
      <c r="I115" s="34"/>
      <c r="J115" s="34"/>
    </row>
    <row r="116" spans="2:10" s="31" customFormat="1" ht="22.5" customHeight="1">
      <c r="B116" s="32"/>
      <c r="C116" s="32"/>
      <c r="D116" s="32"/>
      <c r="E116" s="32"/>
      <c r="F116" s="32"/>
      <c r="G116" s="32"/>
      <c r="H116" s="33"/>
      <c r="I116" s="34"/>
      <c r="J116" s="34"/>
    </row>
    <row r="117" spans="2:10" s="31" customFormat="1" ht="22.5" customHeight="1">
      <c r="B117" s="32"/>
      <c r="C117" s="32"/>
      <c r="D117" s="32"/>
      <c r="E117" s="32"/>
      <c r="F117" s="32"/>
      <c r="G117" s="32"/>
      <c r="H117" s="33"/>
      <c r="I117" s="34"/>
      <c r="J117" s="34"/>
    </row>
    <row r="118" spans="2:10" s="31" customFormat="1" ht="22.5" customHeight="1">
      <c r="B118" s="32"/>
      <c r="C118" s="32"/>
      <c r="D118" s="32"/>
      <c r="E118" s="32"/>
      <c r="F118" s="32"/>
      <c r="G118" s="32"/>
      <c r="H118" s="33"/>
      <c r="I118" s="34"/>
      <c r="J118" s="34"/>
    </row>
    <row r="119" spans="2:10" s="31" customFormat="1" ht="22.5" customHeight="1">
      <c r="B119" s="32"/>
      <c r="C119" s="32"/>
      <c r="D119" s="32"/>
      <c r="E119" s="32"/>
      <c r="F119" s="32"/>
      <c r="G119" s="32"/>
      <c r="H119" s="33"/>
      <c r="I119" s="34"/>
      <c r="J119" s="34"/>
    </row>
    <row r="120" spans="2:10" s="31" customFormat="1" ht="22.5" customHeight="1">
      <c r="B120" s="32"/>
      <c r="C120" s="32"/>
      <c r="D120" s="32"/>
      <c r="E120" s="32"/>
      <c r="F120" s="32"/>
      <c r="G120" s="32"/>
      <c r="H120" s="33"/>
      <c r="I120" s="34"/>
      <c r="J120" s="34"/>
    </row>
    <row r="121" spans="2:10" s="31" customFormat="1" ht="22.5" customHeight="1">
      <c r="B121" s="32"/>
      <c r="C121" s="32"/>
      <c r="D121" s="32"/>
      <c r="E121" s="32"/>
      <c r="F121" s="32"/>
      <c r="G121" s="32"/>
      <c r="H121" s="33"/>
      <c r="I121" s="34"/>
      <c r="J121" s="34"/>
    </row>
    <row r="122" spans="2:10" s="31" customFormat="1" ht="22.5" customHeight="1">
      <c r="B122" s="32"/>
      <c r="C122" s="32"/>
      <c r="D122" s="32"/>
      <c r="E122" s="32"/>
      <c r="F122" s="32"/>
      <c r="G122" s="32"/>
      <c r="H122" s="33"/>
      <c r="I122" s="34"/>
      <c r="J122" s="34"/>
    </row>
    <row r="123" spans="2:10" s="31" customFormat="1" ht="22.5" customHeight="1">
      <c r="B123" s="32"/>
      <c r="C123" s="32"/>
      <c r="D123" s="32"/>
      <c r="E123" s="32"/>
      <c r="F123" s="32"/>
      <c r="G123" s="32"/>
      <c r="H123" s="33"/>
      <c r="I123" s="34"/>
      <c r="J123" s="34"/>
    </row>
    <row r="124" spans="2:10" s="31" customFormat="1" ht="22.5" customHeight="1">
      <c r="B124" s="32"/>
      <c r="C124" s="32"/>
      <c r="D124" s="32"/>
      <c r="E124" s="32"/>
      <c r="F124" s="32"/>
      <c r="G124" s="32"/>
      <c r="H124" s="33"/>
      <c r="I124" s="34"/>
      <c r="J124" s="34"/>
    </row>
    <row r="125" spans="2:10" s="31" customFormat="1" ht="22.5" customHeight="1">
      <c r="B125" s="32"/>
      <c r="C125" s="32"/>
      <c r="D125" s="32"/>
      <c r="E125" s="32"/>
      <c r="F125" s="32"/>
      <c r="G125" s="32"/>
      <c r="H125" s="33"/>
      <c r="I125" s="34"/>
      <c r="J125" s="34"/>
    </row>
    <row r="126" spans="2:10" s="31" customFormat="1" ht="22.5" customHeight="1">
      <c r="B126" s="32"/>
      <c r="C126" s="32"/>
      <c r="D126" s="32"/>
      <c r="E126" s="32"/>
      <c r="F126" s="32"/>
      <c r="G126" s="32"/>
      <c r="H126" s="33"/>
      <c r="I126" s="34"/>
      <c r="J126" s="34"/>
    </row>
    <row r="127" spans="2:10" s="31" customFormat="1" ht="22.5" customHeight="1">
      <c r="B127" s="32"/>
      <c r="C127" s="32"/>
      <c r="D127" s="32"/>
      <c r="E127" s="32"/>
      <c r="F127" s="32"/>
      <c r="G127" s="32"/>
      <c r="H127" s="33"/>
      <c r="I127" s="34"/>
      <c r="J127" s="34"/>
    </row>
    <row r="128" spans="2:10" s="31" customFormat="1" ht="22.5" customHeight="1">
      <c r="B128" s="32"/>
      <c r="C128" s="32"/>
      <c r="D128" s="32"/>
      <c r="E128" s="32"/>
      <c r="F128" s="32"/>
      <c r="G128" s="32"/>
      <c r="H128" s="33"/>
      <c r="I128" s="34"/>
      <c r="J128" s="34"/>
    </row>
    <row r="129" spans="2:10" s="31" customFormat="1" ht="22.5" customHeight="1">
      <c r="B129" s="32"/>
      <c r="C129" s="32"/>
      <c r="D129" s="32"/>
      <c r="E129" s="32"/>
      <c r="F129" s="32"/>
      <c r="G129" s="32"/>
      <c r="H129" s="33"/>
      <c r="I129" s="34"/>
      <c r="J129" s="34"/>
    </row>
    <row r="130" spans="2:10" s="31" customFormat="1" ht="22.5" customHeight="1">
      <c r="B130" s="32"/>
      <c r="C130" s="32"/>
      <c r="D130" s="32"/>
      <c r="E130" s="32"/>
      <c r="F130" s="32"/>
      <c r="G130" s="32"/>
      <c r="H130" s="33"/>
      <c r="I130" s="34"/>
      <c r="J130" s="34"/>
    </row>
  </sheetData>
  <sheetProtection algorithmName="SHA-512" hashValue="JqVxQXlRKo3tO1b818M+0OyFLCuly4CHB/XhKjxQ2vX8iJN9YNVGQcE0/lMpDT4KoBn2WehQ+RU1nQcRRGPlEQ==" saltValue="D7rpyHlyoJ3HPf2OhwEFKA==" spinCount="100000" sheet="1"/>
  <mergeCells count="12">
    <mergeCell ref="A16:C16"/>
    <mergeCell ref="A4:A5"/>
    <mergeCell ref="B4:B5"/>
    <mergeCell ref="C4:C5"/>
    <mergeCell ref="D4:D5"/>
    <mergeCell ref="E4:E5"/>
    <mergeCell ref="F4:F5"/>
    <mergeCell ref="G4:G5"/>
    <mergeCell ref="A1:F1"/>
    <mergeCell ref="A2:F2"/>
    <mergeCell ref="A3:D3"/>
    <mergeCell ref="E3:F3"/>
  </mergeCells>
  <phoneticPr fontId="37" type="noConversion"/>
  <pageMargins left="0.75138888888888888" right="0.75138888888888888" top="1" bottom="1" header="0.5" footer="0.5"/>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6BD39-4B63-4366-9A84-D22E6627EADA}">
  <dimension ref="A1:O23"/>
  <sheetViews>
    <sheetView view="pageBreakPreview" zoomScaleNormal="100" workbookViewId="0">
      <selection activeCell="H57" sqref="H57"/>
    </sheetView>
  </sheetViews>
  <sheetFormatPr defaultColWidth="8.3125" defaultRowHeight="12.75"/>
  <cols>
    <col min="1" max="1" width="6.1875" style="1" customWidth="1"/>
    <col min="2" max="2" width="15.6875" style="1" customWidth="1"/>
    <col min="3" max="3" width="7.6875" style="1" customWidth="1"/>
    <col min="4" max="4" width="4.5625" style="1" customWidth="1"/>
    <col min="5" max="5" width="14.5" style="1" customWidth="1"/>
    <col min="6" max="6" width="6.1875" style="1" customWidth="1"/>
    <col min="7" max="7" width="11.6875" style="1" customWidth="1"/>
    <col min="8" max="8" width="2.6875" style="1" customWidth="1"/>
    <col min="9" max="9" width="6.1875" style="1" customWidth="1"/>
    <col min="10" max="10" width="14.5" style="1" customWidth="1"/>
    <col min="11" max="11" width="0.6875" style="1" customWidth="1"/>
    <col min="12" max="12" width="5.3125" style="1" customWidth="1"/>
    <col min="13" max="13" width="14.5" style="1" customWidth="1"/>
    <col min="14" max="14" width="6.1875" style="1" customWidth="1"/>
    <col min="15" max="15" width="6.4375" style="1" customWidth="1"/>
    <col min="16" max="16384" width="8.3125" style="1"/>
  </cols>
  <sheetData>
    <row r="1" spans="1:15" ht="31.05" customHeight="1">
      <c r="A1" s="223" t="s">
        <v>153</v>
      </c>
      <c r="B1" s="223"/>
      <c r="C1" s="223"/>
      <c r="D1" s="223"/>
      <c r="E1" s="223"/>
      <c r="F1" s="223"/>
      <c r="G1" s="223"/>
      <c r="H1" s="223"/>
      <c r="I1" s="223"/>
      <c r="J1" s="223"/>
      <c r="K1" s="223"/>
      <c r="L1" s="223"/>
      <c r="M1" s="223"/>
      <c r="N1" s="223"/>
      <c r="O1" s="15"/>
    </row>
    <row r="2" spans="1:15" ht="15" customHeight="1">
      <c r="A2" s="224" t="s">
        <v>154</v>
      </c>
      <c r="B2" s="224"/>
      <c r="C2" s="224"/>
      <c r="D2" s="224"/>
      <c r="E2" s="224"/>
      <c r="F2" s="224"/>
      <c r="G2" s="224"/>
      <c r="H2" s="224" t="s">
        <v>155</v>
      </c>
      <c r="I2" s="224"/>
      <c r="J2" s="224"/>
      <c r="K2" s="224"/>
      <c r="L2" s="224" t="s">
        <v>156</v>
      </c>
      <c r="M2" s="224"/>
      <c r="N2" s="14"/>
      <c r="O2" s="15"/>
    </row>
    <row r="3" spans="1:15" ht="1.05" customHeight="1">
      <c r="A3" s="15"/>
      <c r="B3" s="15"/>
      <c r="C3" s="15"/>
      <c r="D3" s="15"/>
      <c r="E3" s="15"/>
      <c r="F3" s="15"/>
      <c r="G3" s="15"/>
      <c r="H3" s="15"/>
      <c r="I3" s="15"/>
      <c r="J3" s="15"/>
      <c r="K3" s="15"/>
      <c r="L3" s="15"/>
      <c r="M3" s="15"/>
      <c r="N3" s="15"/>
      <c r="O3" s="15"/>
    </row>
    <row r="4" spans="1:15" ht="20" customHeight="1">
      <c r="A4" s="218" t="s">
        <v>157</v>
      </c>
      <c r="B4" s="220" t="s">
        <v>158</v>
      </c>
      <c r="C4" s="220"/>
      <c r="D4" s="220" t="s">
        <v>83</v>
      </c>
      <c r="E4" s="220" t="s">
        <v>159</v>
      </c>
      <c r="F4" s="220"/>
      <c r="G4" s="220" t="s">
        <v>160</v>
      </c>
      <c r="H4" s="220"/>
      <c r="I4" s="220"/>
      <c r="J4" s="220" t="s">
        <v>161</v>
      </c>
      <c r="K4" s="220"/>
      <c r="L4" s="220"/>
      <c r="M4" s="220" t="s">
        <v>162</v>
      </c>
      <c r="N4" s="225"/>
      <c r="O4" s="15"/>
    </row>
    <row r="5" spans="1:15" ht="20" customHeight="1">
      <c r="A5" s="219"/>
      <c r="B5" s="221" t="s">
        <v>163</v>
      </c>
      <c r="C5" s="221"/>
      <c r="D5" s="221"/>
      <c r="E5" s="221" t="s">
        <v>164</v>
      </c>
      <c r="F5" s="221"/>
      <c r="G5" s="221" t="s">
        <v>164</v>
      </c>
      <c r="H5" s="221"/>
      <c r="I5" s="221"/>
      <c r="J5" s="221" t="s">
        <v>164</v>
      </c>
      <c r="K5" s="221"/>
      <c r="L5" s="221"/>
      <c r="M5" s="221" t="s">
        <v>164</v>
      </c>
      <c r="N5" s="222"/>
      <c r="O5" s="15"/>
    </row>
    <row r="6" spans="1:15" ht="20" customHeight="1">
      <c r="A6" s="219"/>
      <c r="B6" s="221" t="s">
        <v>165</v>
      </c>
      <c r="C6" s="221"/>
      <c r="D6" s="221"/>
      <c r="E6" s="221" t="s">
        <v>166</v>
      </c>
      <c r="F6" s="221"/>
      <c r="G6" s="221" t="s">
        <v>167</v>
      </c>
      <c r="H6" s="221"/>
      <c r="I6" s="221"/>
      <c r="J6" s="221" t="s">
        <v>168</v>
      </c>
      <c r="K6" s="221"/>
      <c r="L6" s="221"/>
      <c r="M6" s="221" t="s">
        <v>169</v>
      </c>
      <c r="N6" s="222"/>
      <c r="O6" s="15"/>
    </row>
    <row r="7" spans="1:15" ht="20" customHeight="1">
      <c r="A7" s="18"/>
      <c r="B7" s="19"/>
      <c r="C7" s="20"/>
      <c r="D7" s="21"/>
      <c r="E7" s="19"/>
      <c r="F7" s="20"/>
      <c r="G7" s="214"/>
      <c r="H7" s="214"/>
      <c r="I7" s="20"/>
      <c r="J7" s="19"/>
      <c r="K7" s="215"/>
      <c r="L7" s="215"/>
      <c r="M7" s="19"/>
      <c r="N7" s="26"/>
      <c r="O7" s="15"/>
    </row>
    <row r="8" spans="1:15" ht="20" customHeight="1">
      <c r="A8" s="18"/>
      <c r="B8" s="19"/>
      <c r="C8" s="20"/>
      <c r="D8" s="21"/>
      <c r="E8" s="19"/>
      <c r="F8" s="20"/>
      <c r="G8" s="214"/>
      <c r="H8" s="214"/>
      <c r="I8" s="20"/>
      <c r="J8" s="19"/>
      <c r="K8" s="215"/>
      <c r="L8" s="215"/>
      <c r="M8" s="19"/>
      <c r="N8" s="26"/>
      <c r="O8" s="15"/>
    </row>
    <row r="9" spans="1:15" ht="20" customHeight="1">
      <c r="A9" s="18"/>
      <c r="B9" s="19"/>
      <c r="C9" s="20"/>
      <c r="D9" s="21"/>
      <c r="E9" s="19"/>
      <c r="F9" s="20"/>
      <c r="G9" s="214"/>
      <c r="H9" s="214"/>
      <c r="I9" s="20"/>
      <c r="J9" s="19"/>
      <c r="K9" s="215"/>
      <c r="L9" s="215"/>
      <c r="M9" s="19"/>
      <c r="N9" s="26"/>
      <c r="O9" s="15"/>
    </row>
    <row r="10" spans="1:15" ht="20" customHeight="1">
      <c r="A10" s="18"/>
      <c r="B10" s="19"/>
      <c r="C10" s="20"/>
      <c r="D10" s="21"/>
      <c r="E10" s="19"/>
      <c r="F10" s="20"/>
      <c r="G10" s="214"/>
      <c r="H10" s="214"/>
      <c r="I10" s="20"/>
      <c r="J10" s="19"/>
      <c r="K10" s="215"/>
      <c r="L10" s="215"/>
      <c r="M10" s="19"/>
      <c r="N10" s="26"/>
      <c r="O10" s="15"/>
    </row>
    <row r="11" spans="1:15" ht="20" customHeight="1">
      <c r="A11" s="18"/>
      <c r="B11" s="19"/>
      <c r="C11" s="20"/>
      <c r="D11" s="21"/>
      <c r="E11" s="19"/>
      <c r="F11" s="20"/>
      <c r="G11" s="214"/>
      <c r="H11" s="214"/>
      <c r="I11" s="20"/>
      <c r="J11" s="19"/>
      <c r="K11" s="215"/>
      <c r="L11" s="215"/>
      <c r="M11" s="19"/>
      <c r="N11" s="26"/>
      <c r="O11" s="15"/>
    </row>
    <row r="12" spans="1:15" ht="20" customHeight="1">
      <c r="A12" s="18"/>
      <c r="B12" s="19"/>
      <c r="C12" s="20"/>
      <c r="D12" s="21"/>
      <c r="E12" s="19"/>
      <c r="F12" s="20"/>
      <c r="G12" s="214"/>
      <c r="H12" s="214"/>
      <c r="I12" s="20"/>
      <c r="J12" s="19"/>
      <c r="K12" s="215"/>
      <c r="L12" s="215"/>
      <c r="M12" s="19"/>
      <c r="N12" s="26"/>
      <c r="O12" s="15"/>
    </row>
    <row r="13" spans="1:15" ht="20" customHeight="1">
      <c r="A13" s="18"/>
      <c r="B13" s="19"/>
      <c r="C13" s="20"/>
      <c r="D13" s="21"/>
      <c r="E13" s="19"/>
      <c r="F13" s="20"/>
      <c r="G13" s="214"/>
      <c r="H13" s="214"/>
      <c r="I13" s="20"/>
      <c r="J13" s="19"/>
      <c r="K13" s="215"/>
      <c r="L13" s="215"/>
      <c r="M13" s="19"/>
      <c r="N13" s="26"/>
      <c r="O13" s="15"/>
    </row>
    <row r="14" spans="1:15" ht="20" customHeight="1">
      <c r="A14" s="18"/>
      <c r="B14" s="19"/>
      <c r="C14" s="20"/>
      <c r="D14" s="21"/>
      <c r="E14" s="19"/>
      <c r="F14" s="20"/>
      <c r="G14" s="214"/>
      <c r="H14" s="214"/>
      <c r="I14" s="20"/>
      <c r="J14" s="19"/>
      <c r="K14" s="215"/>
      <c r="L14" s="215"/>
      <c r="M14" s="19"/>
      <c r="N14" s="26"/>
      <c r="O14" s="15"/>
    </row>
    <row r="15" spans="1:15" ht="20" customHeight="1">
      <c r="A15" s="18"/>
      <c r="B15" s="19"/>
      <c r="C15" s="20"/>
      <c r="D15" s="21"/>
      <c r="E15" s="19"/>
      <c r="F15" s="20"/>
      <c r="G15" s="214"/>
      <c r="H15" s="214"/>
      <c r="I15" s="20"/>
      <c r="J15" s="19"/>
      <c r="K15" s="215"/>
      <c r="L15" s="215"/>
      <c r="M15" s="19"/>
      <c r="N15" s="26"/>
      <c r="O15" s="15"/>
    </row>
    <row r="16" spans="1:15" ht="20" customHeight="1">
      <c r="A16" s="18"/>
      <c r="B16" s="19"/>
      <c r="C16" s="20"/>
      <c r="D16" s="21"/>
      <c r="E16" s="19"/>
      <c r="F16" s="20"/>
      <c r="G16" s="214"/>
      <c r="H16" s="214"/>
      <c r="I16" s="20"/>
      <c r="J16" s="19"/>
      <c r="K16" s="215"/>
      <c r="L16" s="215"/>
      <c r="M16" s="19"/>
      <c r="N16" s="26"/>
      <c r="O16" s="15"/>
    </row>
    <row r="17" spans="1:15" ht="20" customHeight="1">
      <c r="A17" s="18"/>
      <c r="B17" s="19"/>
      <c r="C17" s="20"/>
      <c r="D17" s="21"/>
      <c r="E17" s="19"/>
      <c r="F17" s="20"/>
      <c r="G17" s="214"/>
      <c r="H17" s="214"/>
      <c r="I17" s="20"/>
      <c r="J17" s="19"/>
      <c r="K17" s="215"/>
      <c r="L17" s="215"/>
      <c r="M17" s="19"/>
      <c r="N17" s="26"/>
      <c r="O17" s="15"/>
    </row>
    <row r="18" spans="1:15" ht="20" customHeight="1">
      <c r="A18" s="18"/>
      <c r="B18" s="19"/>
      <c r="C18" s="20"/>
      <c r="D18" s="21"/>
      <c r="E18" s="19"/>
      <c r="F18" s="20"/>
      <c r="G18" s="214"/>
      <c r="H18" s="214"/>
      <c r="I18" s="20"/>
      <c r="J18" s="19"/>
      <c r="K18" s="215"/>
      <c r="L18" s="215"/>
      <c r="M18" s="19"/>
      <c r="N18" s="26"/>
      <c r="O18" s="15"/>
    </row>
    <row r="19" spans="1:15" ht="20" customHeight="1">
      <c r="A19" s="18"/>
      <c r="B19" s="19"/>
      <c r="C19" s="20"/>
      <c r="D19" s="21"/>
      <c r="E19" s="19"/>
      <c r="F19" s="20"/>
      <c r="G19" s="214"/>
      <c r="H19" s="214"/>
      <c r="I19" s="20"/>
      <c r="J19" s="19"/>
      <c r="K19" s="215"/>
      <c r="L19" s="215"/>
      <c r="M19" s="19"/>
      <c r="N19" s="26"/>
      <c r="O19" s="15"/>
    </row>
    <row r="20" spans="1:15" ht="20" customHeight="1">
      <c r="A20" s="18"/>
      <c r="B20" s="19"/>
      <c r="C20" s="20"/>
      <c r="D20" s="21"/>
      <c r="E20" s="19"/>
      <c r="F20" s="20"/>
      <c r="G20" s="214"/>
      <c r="H20" s="214"/>
      <c r="I20" s="20"/>
      <c r="J20" s="19"/>
      <c r="K20" s="215"/>
      <c r="L20" s="215"/>
      <c r="M20" s="19"/>
      <c r="N20" s="26"/>
      <c r="O20" s="15"/>
    </row>
    <row r="21" spans="1:15" ht="20" customHeight="1">
      <c r="A21" s="18"/>
      <c r="B21" s="19"/>
      <c r="C21" s="20"/>
      <c r="D21" s="21"/>
      <c r="E21" s="19"/>
      <c r="F21" s="20"/>
      <c r="G21" s="214"/>
      <c r="H21" s="214"/>
      <c r="I21" s="20"/>
      <c r="J21" s="19"/>
      <c r="K21" s="215"/>
      <c r="L21" s="215"/>
      <c r="M21" s="19"/>
      <c r="N21" s="26"/>
      <c r="O21" s="15"/>
    </row>
    <row r="22" spans="1:15" ht="20" customHeight="1">
      <c r="A22" s="18"/>
      <c r="B22" s="19"/>
      <c r="C22" s="20"/>
      <c r="D22" s="21"/>
      <c r="E22" s="19"/>
      <c r="F22" s="20"/>
      <c r="G22" s="214"/>
      <c r="H22" s="214"/>
      <c r="I22" s="20"/>
      <c r="J22" s="19"/>
      <c r="K22" s="215"/>
      <c r="L22" s="215"/>
      <c r="M22" s="19"/>
      <c r="N22" s="26"/>
      <c r="O22" s="15"/>
    </row>
    <row r="23" spans="1:15" ht="20" customHeight="1">
      <c r="A23" s="22"/>
      <c r="B23" s="23"/>
      <c r="C23" s="24"/>
      <c r="D23" s="25"/>
      <c r="E23" s="23"/>
      <c r="F23" s="24"/>
      <c r="G23" s="216"/>
      <c r="H23" s="216"/>
      <c r="I23" s="24"/>
      <c r="J23" s="23"/>
      <c r="K23" s="217"/>
      <c r="L23" s="217"/>
      <c r="M23" s="23"/>
      <c r="N23" s="27"/>
      <c r="O23" s="15"/>
    </row>
  </sheetData>
  <mergeCells count="55">
    <mergeCell ref="A1:N1"/>
    <mergeCell ref="A2:G2"/>
    <mergeCell ref="H2:K2"/>
    <mergeCell ref="L2:M2"/>
    <mergeCell ref="B4:C4"/>
    <mergeCell ref="E4:F4"/>
    <mergeCell ref="G4:I4"/>
    <mergeCell ref="J4:L4"/>
    <mergeCell ref="M4:N4"/>
    <mergeCell ref="B5:C5"/>
    <mergeCell ref="E5:F5"/>
    <mergeCell ref="G5:I5"/>
    <mergeCell ref="J5:L5"/>
    <mergeCell ref="M5:N5"/>
    <mergeCell ref="B6:C6"/>
    <mergeCell ref="E6:F6"/>
    <mergeCell ref="G6:I6"/>
    <mergeCell ref="J6:L6"/>
    <mergeCell ref="M6:N6"/>
    <mergeCell ref="G7:H7"/>
    <mergeCell ref="K7:L7"/>
    <mergeCell ref="G8:H8"/>
    <mergeCell ref="K8:L8"/>
    <mergeCell ref="G9:H9"/>
    <mergeCell ref="K9:L9"/>
    <mergeCell ref="G10:H10"/>
    <mergeCell ref="K10:L10"/>
    <mergeCell ref="G11:H11"/>
    <mergeCell ref="K11:L11"/>
    <mergeCell ref="G12:H12"/>
    <mergeCell ref="K12:L12"/>
    <mergeCell ref="G18:H18"/>
    <mergeCell ref="K18:L18"/>
    <mergeCell ref="G13:H13"/>
    <mergeCell ref="K13:L13"/>
    <mergeCell ref="G14:H14"/>
    <mergeCell ref="K14:L14"/>
    <mergeCell ref="G15:H15"/>
    <mergeCell ref="K15:L15"/>
    <mergeCell ref="G22:H22"/>
    <mergeCell ref="K22:L22"/>
    <mergeCell ref="G23:H23"/>
    <mergeCell ref="K23:L23"/>
    <mergeCell ref="A4:A6"/>
    <mergeCell ref="D4:D6"/>
    <mergeCell ref="G19:H19"/>
    <mergeCell ref="K19:L19"/>
    <mergeCell ref="G20:H20"/>
    <mergeCell ref="K20:L20"/>
    <mergeCell ref="G21:H21"/>
    <mergeCell ref="K21:L21"/>
    <mergeCell ref="G16:H16"/>
    <mergeCell ref="K16:L16"/>
    <mergeCell ref="G17:H17"/>
    <mergeCell ref="K17:L17"/>
  </mergeCells>
  <phoneticPr fontId="37" type="noConversion"/>
  <printOptions horizontalCentered="1"/>
  <pageMargins left="0.55069444444444449" right="0.55069444444444449"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58450-1933-4E44-A8BB-7FFEB61F1BBA}">
  <dimension ref="A1:S22"/>
  <sheetViews>
    <sheetView view="pageBreakPreview" zoomScaleNormal="100" workbookViewId="0">
      <selection activeCell="J19" sqref="J19"/>
    </sheetView>
  </sheetViews>
  <sheetFormatPr defaultColWidth="8.3125" defaultRowHeight="12.75"/>
  <cols>
    <col min="1" max="1" width="4.6875" style="1" customWidth="1"/>
    <col min="2" max="2" width="6.1875" style="1" customWidth="1"/>
    <col min="3" max="3" width="18.4375" style="1" customWidth="1"/>
    <col min="4" max="5" width="5.5625" style="1" customWidth="1"/>
    <col min="6" max="6" width="6" style="1" customWidth="1"/>
    <col min="7" max="7" width="6.1875" style="1" customWidth="1"/>
    <col min="8" max="8" width="5.0625" style="1" customWidth="1"/>
    <col min="9" max="11" width="5.5625" style="1" customWidth="1"/>
    <col min="12" max="13" width="6" style="1" customWidth="1"/>
    <col min="14" max="15" width="5.5625" style="1" customWidth="1"/>
    <col min="16" max="18" width="6" style="1" customWidth="1"/>
    <col min="19" max="19" width="6.4375" style="1" customWidth="1"/>
    <col min="20" max="16384" width="8.3125" style="1"/>
  </cols>
  <sheetData>
    <row r="1" spans="1:19" ht="27" customHeight="1">
      <c r="A1" s="229" t="s">
        <v>170</v>
      </c>
      <c r="B1" s="229"/>
      <c r="C1" s="229"/>
      <c r="D1" s="229"/>
      <c r="E1" s="229"/>
      <c r="F1" s="229"/>
      <c r="G1" s="229"/>
      <c r="H1" s="229"/>
      <c r="I1" s="229"/>
      <c r="J1" s="229"/>
      <c r="K1" s="229"/>
      <c r="L1" s="229"/>
      <c r="M1" s="229"/>
      <c r="N1" s="229"/>
      <c r="O1" s="229"/>
      <c r="P1" s="229"/>
      <c r="Q1" s="229"/>
      <c r="R1" s="229"/>
      <c r="S1" s="15"/>
    </row>
    <row r="2" spans="1:19" ht="17.2" customHeight="1">
      <c r="A2" s="224" t="s">
        <v>154</v>
      </c>
      <c r="B2" s="224"/>
      <c r="C2" s="224"/>
      <c r="D2" s="224"/>
      <c r="E2" s="224"/>
      <c r="F2" s="224"/>
      <c r="G2" s="224"/>
      <c r="H2" s="224"/>
      <c r="I2" s="224"/>
      <c r="J2" s="224"/>
      <c r="K2" s="230" t="s">
        <v>155</v>
      </c>
      <c r="L2" s="230"/>
      <c r="M2" s="230"/>
      <c r="N2" s="230"/>
      <c r="O2" s="224" t="s">
        <v>156</v>
      </c>
      <c r="P2" s="224"/>
      <c r="Q2" s="224"/>
      <c r="R2" s="14" t="s">
        <v>155</v>
      </c>
      <c r="S2" s="15"/>
    </row>
    <row r="3" spans="1:19" ht="20" customHeight="1">
      <c r="A3" s="233" t="s">
        <v>171</v>
      </c>
      <c r="B3" s="227" t="s">
        <v>172</v>
      </c>
      <c r="C3" s="227" t="s">
        <v>82</v>
      </c>
      <c r="D3" s="227" t="s">
        <v>173</v>
      </c>
      <c r="E3" s="227"/>
      <c r="F3" s="227"/>
      <c r="G3" s="227" t="s">
        <v>174</v>
      </c>
      <c r="H3" s="227"/>
      <c r="I3" s="227"/>
      <c r="J3" s="227"/>
      <c r="K3" s="227"/>
      <c r="L3" s="227"/>
      <c r="M3" s="227" t="s">
        <v>175</v>
      </c>
      <c r="N3" s="227" t="s">
        <v>176</v>
      </c>
      <c r="O3" s="227" t="s">
        <v>177</v>
      </c>
      <c r="P3" s="227" t="s">
        <v>178</v>
      </c>
      <c r="Q3" s="227" t="s">
        <v>179</v>
      </c>
      <c r="R3" s="231" t="s">
        <v>180</v>
      </c>
      <c r="S3" s="15"/>
    </row>
    <row r="4" spans="1:19" ht="20" customHeight="1">
      <c r="A4" s="234"/>
      <c r="B4" s="228"/>
      <c r="C4" s="228"/>
      <c r="D4" s="226" t="s">
        <v>181</v>
      </c>
      <c r="E4" s="226" t="s">
        <v>182</v>
      </c>
      <c r="F4" s="226" t="s">
        <v>183</v>
      </c>
      <c r="G4" s="226" t="s">
        <v>184</v>
      </c>
      <c r="H4" s="226"/>
      <c r="I4" s="226"/>
      <c r="J4" s="226"/>
      <c r="K4" s="226" t="s">
        <v>185</v>
      </c>
      <c r="L4" s="226" t="s">
        <v>183</v>
      </c>
      <c r="M4" s="228"/>
      <c r="N4" s="228"/>
      <c r="O4" s="228"/>
      <c r="P4" s="228"/>
      <c r="Q4" s="228"/>
      <c r="R4" s="232"/>
      <c r="S4" s="15"/>
    </row>
    <row r="5" spans="1:19" ht="20" customHeight="1">
      <c r="A5" s="234"/>
      <c r="B5" s="228"/>
      <c r="C5" s="228"/>
      <c r="D5" s="226"/>
      <c r="E5" s="226"/>
      <c r="F5" s="226"/>
      <c r="G5" s="2" t="s">
        <v>186</v>
      </c>
      <c r="H5" s="2" t="s">
        <v>83</v>
      </c>
      <c r="I5" s="2" t="s">
        <v>182</v>
      </c>
      <c r="J5" s="2" t="s">
        <v>187</v>
      </c>
      <c r="K5" s="226"/>
      <c r="L5" s="226"/>
      <c r="M5" s="228"/>
      <c r="N5" s="228"/>
      <c r="O5" s="228"/>
      <c r="P5" s="228"/>
      <c r="Q5" s="228"/>
      <c r="R5" s="232"/>
      <c r="S5" s="15"/>
    </row>
    <row r="6" spans="1:19" ht="20" customHeight="1">
      <c r="A6" s="3"/>
      <c r="B6" s="4"/>
      <c r="C6" s="5"/>
      <c r="D6" s="6"/>
      <c r="E6" s="6"/>
      <c r="F6" s="6"/>
      <c r="G6" s="6"/>
      <c r="H6" s="4"/>
      <c r="I6" s="6"/>
      <c r="J6" s="6"/>
      <c r="K6" s="6"/>
      <c r="L6" s="6"/>
      <c r="M6" s="6"/>
      <c r="N6" s="6"/>
      <c r="O6" s="6"/>
      <c r="P6" s="6"/>
      <c r="Q6" s="6"/>
      <c r="R6" s="16"/>
      <c r="S6" s="15"/>
    </row>
    <row r="7" spans="1:19" ht="20" customHeight="1">
      <c r="A7" s="3"/>
      <c r="B7" s="4"/>
      <c r="C7" s="5"/>
      <c r="D7" s="6"/>
      <c r="E7" s="6"/>
      <c r="F7" s="6"/>
      <c r="G7" s="6"/>
      <c r="H7" s="4"/>
      <c r="I7" s="6"/>
      <c r="J7" s="6"/>
      <c r="K7" s="6"/>
      <c r="L7" s="6"/>
      <c r="M7" s="6"/>
      <c r="N7" s="6"/>
      <c r="O7" s="6"/>
      <c r="P7" s="6"/>
      <c r="Q7" s="6"/>
      <c r="R7" s="16"/>
      <c r="S7" s="15"/>
    </row>
    <row r="8" spans="1:19" ht="20" customHeight="1">
      <c r="A8" s="3"/>
      <c r="B8" s="4"/>
      <c r="C8" s="5"/>
      <c r="D8" s="6"/>
      <c r="E8" s="6"/>
      <c r="F8" s="6"/>
      <c r="G8" s="6"/>
      <c r="H8" s="4"/>
      <c r="I8" s="6"/>
      <c r="J8" s="6"/>
      <c r="K8" s="6"/>
      <c r="L8" s="6"/>
      <c r="M8" s="6"/>
      <c r="N8" s="6"/>
      <c r="O8" s="6"/>
      <c r="P8" s="6"/>
      <c r="Q8" s="6"/>
      <c r="R8" s="16"/>
      <c r="S8" s="15"/>
    </row>
    <row r="9" spans="1:19" ht="20" customHeight="1">
      <c r="A9" s="3"/>
      <c r="B9" s="4"/>
      <c r="C9" s="5"/>
      <c r="D9" s="6"/>
      <c r="E9" s="6"/>
      <c r="F9" s="6"/>
      <c r="G9" s="6"/>
      <c r="H9" s="4"/>
      <c r="I9" s="6"/>
      <c r="J9" s="6"/>
      <c r="K9" s="6"/>
      <c r="L9" s="6"/>
      <c r="M9" s="6"/>
      <c r="N9" s="6"/>
      <c r="O9" s="6"/>
      <c r="P9" s="6"/>
      <c r="Q9" s="6"/>
      <c r="R9" s="16"/>
      <c r="S9" s="15"/>
    </row>
    <row r="10" spans="1:19" ht="20" customHeight="1">
      <c r="A10" s="3"/>
      <c r="B10" s="4"/>
      <c r="C10" s="5"/>
      <c r="D10" s="7"/>
      <c r="E10" s="8"/>
      <c r="F10" s="8"/>
      <c r="G10" s="6"/>
      <c r="H10" s="4"/>
      <c r="I10" s="6"/>
      <c r="J10" s="6"/>
      <c r="K10" s="6"/>
      <c r="L10" s="6"/>
      <c r="M10" s="8"/>
      <c r="N10" s="8"/>
      <c r="O10" s="8"/>
      <c r="P10" s="8"/>
      <c r="Q10" s="8"/>
      <c r="R10" s="16"/>
      <c r="S10" s="15"/>
    </row>
    <row r="11" spans="1:19" ht="20" customHeight="1">
      <c r="A11" s="3"/>
      <c r="B11" s="4"/>
      <c r="C11" s="5"/>
      <c r="D11" s="7"/>
      <c r="E11" s="8"/>
      <c r="F11" s="8"/>
      <c r="G11" s="6"/>
      <c r="H11" s="4"/>
      <c r="I11" s="6"/>
      <c r="J11" s="6"/>
      <c r="K11" s="6"/>
      <c r="L11" s="6"/>
      <c r="M11" s="8"/>
      <c r="N11" s="8"/>
      <c r="O11" s="8"/>
      <c r="P11" s="8"/>
      <c r="Q11" s="8"/>
      <c r="R11" s="16"/>
      <c r="S11" s="15"/>
    </row>
    <row r="12" spans="1:19" ht="20" customHeight="1">
      <c r="A12" s="3"/>
      <c r="B12" s="4"/>
      <c r="C12" s="5"/>
      <c r="D12" s="7"/>
      <c r="E12" s="8"/>
      <c r="F12" s="8"/>
      <c r="G12" s="6"/>
      <c r="H12" s="4"/>
      <c r="I12" s="6"/>
      <c r="J12" s="6"/>
      <c r="K12" s="6"/>
      <c r="L12" s="6"/>
      <c r="M12" s="8"/>
      <c r="N12" s="8"/>
      <c r="O12" s="8"/>
      <c r="P12" s="8"/>
      <c r="Q12" s="8"/>
      <c r="R12" s="16"/>
      <c r="S12" s="15"/>
    </row>
    <row r="13" spans="1:19" ht="20" customHeight="1">
      <c r="A13" s="3"/>
      <c r="B13" s="4"/>
      <c r="C13" s="5"/>
      <c r="D13" s="7"/>
      <c r="E13" s="8"/>
      <c r="F13" s="8"/>
      <c r="G13" s="6"/>
      <c r="H13" s="4"/>
      <c r="I13" s="6"/>
      <c r="J13" s="6"/>
      <c r="K13" s="6"/>
      <c r="L13" s="6"/>
      <c r="M13" s="8"/>
      <c r="N13" s="8"/>
      <c r="O13" s="8"/>
      <c r="P13" s="8"/>
      <c r="Q13" s="8"/>
      <c r="R13" s="16"/>
      <c r="S13" s="15"/>
    </row>
    <row r="14" spans="1:19" ht="20" customHeight="1">
      <c r="A14" s="3"/>
      <c r="B14" s="4"/>
      <c r="C14" s="5"/>
      <c r="D14" s="7"/>
      <c r="E14" s="8"/>
      <c r="F14" s="8"/>
      <c r="G14" s="6"/>
      <c r="H14" s="4"/>
      <c r="I14" s="6"/>
      <c r="J14" s="6"/>
      <c r="K14" s="6"/>
      <c r="L14" s="6"/>
      <c r="M14" s="8"/>
      <c r="N14" s="8"/>
      <c r="O14" s="8"/>
      <c r="P14" s="8"/>
      <c r="Q14" s="8"/>
      <c r="R14" s="16"/>
      <c r="S14" s="15"/>
    </row>
    <row r="15" spans="1:19" ht="20" customHeight="1">
      <c r="A15" s="3"/>
      <c r="B15" s="4"/>
      <c r="C15" s="5"/>
      <c r="D15" s="7"/>
      <c r="E15" s="8"/>
      <c r="F15" s="8"/>
      <c r="G15" s="6"/>
      <c r="H15" s="4"/>
      <c r="I15" s="6"/>
      <c r="J15" s="6"/>
      <c r="K15" s="8"/>
      <c r="L15" s="8"/>
      <c r="M15" s="8"/>
      <c r="N15" s="8"/>
      <c r="O15" s="8"/>
      <c r="P15" s="8"/>
      <c r="Q15" s="8"/>
      <c r="R15" s="16"/>
      <c r="S15" s="15"/>
    </row>
    <row r="16" spans="1:19" ht="20" customHeight="1">
      <c r="A16" s="3"/>
      <c r="B16" s="4"/>
      <c r="C16" s="5"/>
      <c r="D16" s="7"/>
      <c r="E16" s="8"/>
      <c r="F16" s="8"/>
      <c r="G16" s="6"/>
      <c r="H16" s="4"/>
      <c r="I16" s="6"/>
      <c r="J16" s="6"/>
      <c r="K16" s="8"/>
      <c r="L16" s="8"/>
      <c r="M16" s="8"/>
      <c r="N16" s="8"/>
      <c r="O16" s="8"/>
      <c r="P16" s="8"/>
      <c r="Q16" s="8"/>
      <c r="R16" s="16"/>
      <c r="S16" s="15"/>
    </row>
    <row r="17" spans="1:19" ht="20" customHeight="1">
      <c r="A17" s="3"/>
      <c r="B17" s="4"/>
      <c r="C17" s="5"/>
      <c r="D17" s="7"/>
      <c r="E17" s="8"/>
      <c r="F17" s="8"/>
      <c r="G17" s="6"/>
      <c r="H17" s="4"/>
      <c r="I17" s="6"/>
      <c r="J17" s="6"/>
      <c r="K17" s="8"/>
      <c r="L17" s="8"/>
      <c r="M17" s="8"/>
      <c r="N17" s="8"/>
      <c r="O17" s="8"/>
      <c r="P17" s="8"/>
      <c r="Q17" s="8"/>
      <c r="R17" s="16"/>
      <c r="S17" s="15"/>
    </row>
    <row r="18" spans="1:19" ht="20" customHeight="1">
      <c r="A18" s="3"/>
      <c r="B18" s="4"/>
      <c r="C18" s="5"/>
      <c r="D18" s="7"/>
      <c r="E18" s="8"/>
      <c r="F18" s="8"/>
      <c r="G18" s="6"/>
      <c r="H18" s="4"/>
      <c r="I18" s="6"/>
      <c r="J18" s="6"/>
      <c r="K18" s="8"/>
      <c r="L18" s="8"/>
      <c r="M18" s="8"/>
      <c r="N18" s="8"/>
      <c r="O18" s="8"/>
      <c r="P18" s="8"/>
      <c r="Q18" s="8"/>
      <c r="R18" s="16"/>
      <c r="S18" s="15"/>
    </row>
    <row r="19" spans="1:19" ht="20" customHeight="1">
      <c r="A19" s="3"/>
      <c r="B19" s="4"/>
      <c r="C19" s="5"/>
      <c r="D19" s="7"/>
      <c r="E19" s="8"/>
      <c r="F19" s="8"/>
      <c r="G19" s="6"/>
      <c r="H19" s="4"/>
      <c r="I19" s="6"/>
      <c r="J19" s="8"/>
      <c r="K19" s="8"/>
      <c r="L19" s="8"/>
      <c r="M19" s="8"/>
      <c r="N19" s="8"/>
      <c r="O19" s="8"/>
      <c r="P19" s="8"/>
      <c r="Q19" s="8"/>
      <c r="R19" s="16"/>
      <c r="S19" s="15"/>
    </row>
    <row r="20" spans="1:19" ht="20" customHeight="1">
      <c r="A20" s="3"/>
      <c r="B20" s="4"/>
      <c r="C20" s="5"/>
      <c r="D20" s="7"/>
      <c r="E20" s="8"/>
      <c r="F20" s="8"/>
      <c r="G20" s="7"/>
      <c r="H20" s="4"/>
      <c r="I20" s="8"/>
      <c r="J20" s="8"/>
      <c r="K20" s="8"/>
      <c r="L20" s="8"/>
      <c r="M20" s="8"/>
      <c r="N20" s="8"/>
      <c r="O20" s="8"/>
      <c r="P20" s="8"/>
      <c r="Q20" s="8"/>
      <c r="R20" s="16"/>
      <c r="S20" s="15"/>
    </row>
    <row r="21" spans="1:19" ht="20" customHeight="1">
      <c r="A21" s="3"/>
      <c r="B21" s="4"/>
      <c r="C21" s="5"/>
      <c r="D21" s="7"/>
      <c r="E21" s="8"/>
      <c r="F21" s="8"/>
      <c r="G21" s="7"/>
      <c r="H21" s="4"/>
      <c r="I21" s="8"/>
      <c r="J21" s="8"/>
      <c r="K21" s="8"/>
      <c r="L21" s="8"/>
      <c r="M21" s="8"/>
      <c r="N21" s="8"/>
      <c r="O21" s="8"/>
      <c r="P21" s="8"/>
      <c r="Q21" s="8"/>
      <c r="R21" s="16"/>
      <c r="S21" s="15"/>
    </row>
    <row r="22" spans="1:19" ht="20" customHeight="1">
      <c r="A22" s="9"/>
      <c r="B22" s="10"/>
      <c r="C22" s="11"/>
      <c r="D22" s="12"/>
      <c r="E22" s="13"/>
      <c r="F22" s="13"/>
      <c r="G22" s="12"/>
      <c r="H22" s="10"/>
      <c r="I22" s="13"/>
      <c r="J22" s="13"/>
      <c r="K22" s="13"/>
      <c r="L22" s="13"/>
      <c r="M22" s="13"/>
      <c r="N22" s="13"/>
      <c r="O22" s="13"/>
      <c r="P22" s="13"/>
      <c r="Q22" s="13"/>
      <c r="R22" s="17"/>
      <c r="S22" s="15"/>
    </row>
  </sheetData>
  <mergeCells count="21">
    <mergeCell ref="A1:R1"/>
    <mergeCell ref="A2:J2"/>
    <mergeCell ref="K2:N2"/>
    <mergeCell ref="O2:Q2"/>
    <mergeCell ref="D3:F3"/>
    <mergeCell ref="G3:L3"/>
    <mergeCell ref="Q3:Q5"/>
    <mergeCell ref="R3:R5"/>
    <mergeCell ref="A3:A5"/>
    <mergeCell ref="K4:K5"/>
    <mergeCell ref="B3:B5"/>
    <mergeCell ref="C3:C5"/>
    <mergeCell ref="D4:D5"/>
    <mergeCell ref="M3:M5"/>
    <mergeCell ref="F4:F5"/>
    <mergeCell ref="E4:E5"/>
    <mergeCell ref="L4:L5"/>
    <mergeCell ref="G4:J4"/>
    <mergeCell ref="N3:N5"/>
    <mergeCell ref="O3:O5"/>
    <mergeCell ref="P3:P5"/>
  </mergeCells>
  <phoneticPr fontId="37" type="noConversion"/>
  <printOptions horizontalCentered="1"/>
  <pageMargins left="0.55069444444444449" right="0.55069444444444449"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9</vt:i4>
      </vt:variant>
      <vt:variant>
        <vt:lpstr>命名范围</vt:lpstr>
      </vt:variant>
      <vt:variant>
        <vt:i4>12</vt:i4>
      </vt:variant>
    </vt:vector>
  </HeadingPairs>
  <TitlesOfParts>
    <vt:vector size="21" baseType="lpstr">
      <vt:lpstr>封面</vt:lpstr>
      <vt:lpstr>说明</vt:lpstr>
      <vt:lpstr>汇总表</vt:lpstr>
      <vt:lpstr>100章</vt:lpstr>
      <vt:lpstr>200章</vt:lpstr>
      <vt:lpstr>300章</vt:lpstr>
      <vt:lpstr>600章</vt:lpstr>
      <vt:lpstr>附表1</vt:lpstr>
      <vt:lpstr>附表2</vt:lpstr>
      <vt:lpstr>'100章'!Print_Area</vt:lpstr>
      <vt:lpstr>'200章'!Print_Area</vt:lpstr>
      <vt:lpstr>'300章'!Print_Area</vt:lpstr>
      <vt:lpstr>'600章'!Print_Area</vt:lpstr>
      <vt:lpstr>封面!Print_Area</vt:lpstr>
      <vt:lpstr>附表1!Print_Area</vt:lpstr>
      <vt:lpstr>附表2!Print_Area</vt:lpstr>
      <vt:lpstr>汇总表!Print_Area</vt:lpstr>
      <vt:lpstr>说明!Print_Area</vt:lpstr>
      <vt:lpstr>'200章'!Print_Titles</vt:lpstr>
      <vt:lpstr>'300章'!Print_Titles</vt:lpstr>
      <vt:lpstr>'600章'!Print_Titles</vt:lpstr>
    </vt:vector>
  </TitlesOfParts>
  <Company>Microsoft</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沈银燕</dc:creator>
  <cp:lastModifiedBy>良 野</cp:lastModifiedBy>
  <cp:revision>1</cp:revision>
  <cp:lastPrinted>2025-07-29T03:12:01Z</cp:lastPrinted>
  <dcterms:created xsi:type="dcterms:W3CDTF">2000-12-22T02:28:54Z</dcterms:created>
  <dcterms:modified xsi:type="dcterms:W3CDTF">2025-07-29T03:12:17Z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00B2642B19B14712B82C5BB6D034D59E_13</vt:lpwstr>
  </property>
  <property fmtid="{D5CDD505-2E9C-101B-9397-08002B2CF9AE}" pid="4" name="KSOReadingLayout">
    <vt:bool>true</vt:bool>
  </property>
</Properties>
</file>