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" sheetId="1" r:id="rId1"/>
    <sheet name="零星工程（2026年）" sheetId="2" r:id="rId2"/>
  </sheets>
  <definedNames>
    <definedName name="_xlnm.Print_Area" localSheetId="0">汇总!$A$1:$H$25</definedName>
    <definedName name="_xlnm.Print_Area" localSheetId="1">'零星工程（2026年）'!$A$1:$I$45</definedName>
    <definedName name="_xlnm.Print_Titles" localSheetId="0">汇总!$1:$6</definedName>
    <definedName name="_xlnm.Print_Titles" localSheetId="1">'零星工程（2026年）'!$1:$2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<sst xmlns="http://schemas.openxmlformats.org/spreadsheetml/2006/main" count="160" uniqueCount="119">
  <si>
    <r>
      <rPr>
        <b/>
        <sz val="20"/>
        <rFont val="宋体"/>
        <charset val="134"/>
      </rPr>
      <t>报价明细表</t>
    </r>
  </si>
  <si>
    <r>
      <rPr>
        <b/>
        <sz val="11"/>
        <rFont val="宋体"/>
        <charset val="134"/>
      </rPr>
      <t>项目名称：</t>
    </r>
    <r>
      <rPr>
        <b/>
        <sz val="11"/>
        <rFont val="Times New Roman"/>
        <charset val="134"/>
      </rPr>
      <t>2026</t>
    </r>
    <r>
      <rPr>
        <b/>
        <sz val="11"/>
        <rFont val="宋体"/>
        <charset val="134"/>
      </rPr>
      <t>年金坛区公路绿化养护项目</t>
    </r>
  </si>
  <si>
    <r>
      <t>项目编号：</t>
    </r>
    <r>
      <rPr>
        <b/>
        <sz val="11"/>
        <rFont val="Times New Roman"/>
        <charset val="134"/>
      </rPr>
      <t>JSZC-320413-SRZC-G2025-0022</t>
    </r>
  </si>
  <si>
    <r>
      <t>包号：</t>
    </r>
    <r>
      <rPr>
        <b/>
        <sz val="11"/>
        <rFont val="Times New Roman"/>
        <charset val="134"/>
      </rPr>
      <t>2026JTGL-LVYH-1</t>
    </r>
    <r>
      <rPr>
        <b/>
        <sz val="11"/>
        <rFont val="宋体"/>
        <charset val="134"/>
      </rPr>
      <t>标段</t>
    </r>
  </si>
  <si>
    <r>
      <rPr>
        <sz val="11"/>
        <rFont val="宋体"/>
        <charset val="134"/>
      </rPr>
      <t>路段</t>
    </r>
  </si>
  <si>
    <r>
      <rPr>
        <sz val="11"/>
        <rFont val="宋体"/>
        <charset val="134"/>
      </rPr>
      <t>起止</t>
    </r>
  </si>
  <si>
    <r>
      <rPr>
        <sz val="11"/>
        <rFont val="宋体"/>
        <charset val="134"/>
      </rPr>
      <t>养护等级</t>
    </r>
  </si>
  <si>
    <r>
      <rPr>
        <sz val="11"/>
        <rFont val="宋体"/>
        <charset val="134"/>
      </rPr>
      <t>单价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（元</t>
    </r>
    <r>
      <rPr>
        <sz val="11"/>
        <rFont val="Times New Roman"/>
        <charset val="134"/>
      </rPr>
      <t>/m</t>
    </r>
    <r>
      <rPr>
        <vertAlign val="superscript"/>
        <sz val="11"/>
        <rFont val="Times New Roman"/>
        <charset val="134"/>
      </rPr>
      <t>2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年）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</si>
  <si>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年（</t>
    </r>
    <r>
      <rPr>
        <sz val="11"/>
        <rFont val="Times New Roman"/>
        <charset val="134"/>
      </rPr>
      <t>1.1-11.30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</si>
  <si>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备注</t>
    </r>
  </si>
  <si>
    <r>
      <rPr>
        <sz val="11"/>
        <rFont val="宋体"/>
        <charset val="134"/>
      </rPr>
      <t>限价</t>
    </r>
  </si>
  <si>
    <r>
      <rPr>
        <sz val="11"/>
        <rFont val="宋体"/>
        <charset val="134"/>
      </rPr>
      <t>报价</t>
    </r>
  </si>
  <si>
    <r>
      <rPr>
        <sz val="11"/>
        <rFont val="宋体"/>
        <charset val="134"/>
      </rPr>
      <t>养护面积（</t>
    </r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</si>
  <si>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养护费用（元）</t>
    </r>
  </si>
  <si>
    <r>
      <rPr>
        <sz val="11"/>
        <rFont val="Times New Roman"/>
        <charset val="134"/>
      </rPr>
      <t>X305</t>
    </r>
    <r>
      <rPr>
        <sz val="11"/>
        <rFont val="宋体"/>
        <charset val="134"/>
      </rPr>
      <t>金武线</t>
    </r>
  </si>
  <si>
    <r>
      <rPr>
        <sz val="11"/>
        <rFont val="宋体"/>
        <charset val="134"/>
      </rPr>
      <t>武进界～</t>
    </r>
    <r>
      <rPr>
        <sz val="11"/>
        <rFont val="Times New Roman"/>
        <charset val="134"/>
      </rPr>
      <t>S240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K0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K12+293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</si>
  <si>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规划</t>
    </r>
    <r>
      <rPr>
        <sz val="11"/>
        <rFont val="Times New Roman"/>
        <charset val="134"/>
      </rPr>
      <t>G233</t>
    </r>
    <r>
      <rPr>
        <sz val="11"/>
        <rFont val="宋体"/>
        <charset val="134"/>
      </rPr>
      <t>（江东大道）</t>
    </r>
  </si>
  <si>
    <r>
      <rPr>
        <sz val="11"/>
        <rFont val="Times New Roman"/>
        <charset val="134"/>
      </rPr>
      <t>S340</t>
    </r>
    <r>
      <rPr>
        <sz val="11"/>
        <rFont val="宋体"/>
        <charset val="134"/>
      </rPr>
      <t>交叉口～华城路交叉口（</t>
    </r>
    <r>
      <rPr>
        <sz val="11"/>
        <rFont val="Times New Roman"/>
        <charset val="134"/>
      </rPr>
      <t>K0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K3+100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</si>
  <si>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华城路交叉口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金武路大桥（</t>
    </r>
    <r>
      <rPr>
        <sz val="11"/>
        <rFont val="Times New Roman"/>
        <charset val="134"/>
      </rPr>
      <t>K3+100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K6+100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</si>
  <si>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金武路大桥</t>
    </r>
    <r>
      <rPr>
        <sz val="11"/>
        <rFont val="Times New Roman"/>
        <charset val="134"/>
      </rPr>
      <t>-S240</t>
    </r>
    <r>
      <rPr>
        <sz val="11"/>
        <rFont val="宋体"/>
        <charset val="134"/>
      </rPr>
      <t>交叉口（</t>
    </r>
    <r>
      <rPr>
        <sz val="11"/>
        <rFont val="Times New Roman"/>
        <charset val="134"/>
      </rPr>
      <t>K6+100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K16+700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</si>
  <si>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S340</t>
    </r>
    <r>
      <rPr>
        <sz val="11"/>
        <rFont val="宋体"/>
        <charset val="134"/>
      </rPr>
      <t>虞宁线</t>
    </r>
  </si>
  <si>
    <r>
      <rPr>
        <sz val="11"/>
        <rFont val="宋体"/>
        <charset val="134"/>
      </rPr>
      <t>规划</t>
    </r>
    <r>
      <rPr>
        <sz val="11"/>
        <rFont val="Times New Roman"/>
        <charset val="134"/>
      </rPr>
      <t>G233</t>
    </r>
    <r>
      <rPr>
        <sz val="11"/>
        <rFont val="宋体"/>
        <charset val="134"/>
      </rPr>
      <t>交叉口～</t>
    </r>
    <r>
      <rPr>
        <sz val="11"/>
        <rFont val="Times New Roman"/>
        <charset val="134"/>
      </rPr>
      <t>S240</t>
    </r>
    <r>
      <rPr>
        <sz val="11"/>
        <rFont val="宋体"/>
        <charset val="134"/>
      </rPr>
      <t>交叉口（</t>
    </r>
    <r>
      <rPr>
        <sz val="11"/>
        <rFont val="Times New Roman"/>
        <charset val="134"/>
      </rPr>
      <t>K119+497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K124+600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</si>
  <si>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G233</t>
    </r>
    <r>
      <rPr>
        <sz val="11"/>
        <rFont val="宋体"/>
        <charset val="134"/>
      </rPr>
      <t>交叉口～朱林薛埠界（</t>
    </r>
    <r>
      <rPr>
        <sz val="11"/>
        <rFont val="Times New Roman"/>
        <charset val="134"/>
      </rPr>
      <t>K131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K143+100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</si>
  <si>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公路环境综合整治二期待接养路段，具体进场时间以甲方通知为准。</t>
    </r>
  </si>
  <si>
    <r>
      <rPr>
        <sz val="11"/>
        <rFont val="Times New Roman"/>
        <charset val="134"/>
      </rPr>
      <t>S240</t>
    </r>
    <r>
      <rPr>
        <sz val="11"/>
        <rFont val="宋体"/>
        <charset val="134"/>
      </rPr>
      <t>镇宜线</t>
    </r>
  </si>
  <si>
    <r>
      <rPr>
        <sz val="11"/>
        <rFont val="Times New Roman"/>
        <charset val="134"/>
      </rPr>
      <t>G233</t>
    </r>
    <r>
      <rPr>
        <sz val="11"/>
        <rFont val="宋体"/>
        <charset val="134"/>
      </rPr>
      <t>交叉口～金城大道交叉口（</t>
    </r>
    <r>
      <rPr>
        <sz val="11"/>
        <rFont val="Times New Roman"/>
        <charset val="134"/>
      </rPr>
      <t>K68+027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K73+236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</si>
  <si>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河海大道交叉口～</t>
    </r>
    <r>
      <rPr>
        <sz val="11"/>
        <rFont val="Times New Roman"/>
        <charset val="134"/>
      </rPr>
      <t>S239</t>
    </r>
    <r>
      <rPr>
        <sz val="11"/>
        <rFont val="宋体"/>
        <charset val="134"/>
      </rPr>
      <t>交叉口（</t>
    </r>
    <r>
      <rPr>
        <sz val="11"/>
        <rFont val="Times New Roman"/>
        <charset val="134"/>
      </rPr>
      <t>K85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K91+671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</si>
  <si>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不包含儒林收费站</t>
    </r>
    <r>
      <rPr>
        <sz val="11"/>
        <rFont val="Times New Roman"/>
        <charset val="134"/>
      </rPr>
      <t>-S239</t>
    </r>
    <r>
      <rPr>
        <sz val="11"/>
        <rFont val="宋体"/>
        <charset val="134"/>
      </rPr>
      <t>交叉口两侧绿化带，两侧绿化带由儒林镇管养</t>
    </r>
  </si>
  <si>
    <r>
      <rPr>
        <sz val="11"/>
        <rFont val="Times New Roman"/>
        <charset val="134"/>
      </rPr>
      <t>X351</t>
    </r>
    <r>
      <rPr>
        <sz val="11"/>
        <rFont val="宋体"/>
        <charset val="134"/>
      </rPr>
      <t>钱资湖大道</t>
    </r>
  </si>
  <si>
    <r>
      <rPr>
        <sz val="11"/>
        <rFont val="Times New Roman"/>
        <charset val="134"/>
      </rPr>
      <t>S240</t>
    </r>
    <r>
      <rPr>
        <sz val="11"/>
        <rFont val="宋体"/>
        <charset val="134"/>
      </rPr>
      <t>～武进界（</t>
    </r>
    <r>
      <rPr>
        <sz val="11"/>
        <rFont val="Times New Roman"/>
        <charset val="134"/>
      </rPr>
      <t>K0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K12+464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</si>
  <si>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X251</t>
    </r>
    <r>
      <rPr>
        <sz val="11"/>
        <rFont val="宋体"/>
        <charset val="134"/>
      </rPr>
      <t>长荡湖旅游大道</t>
    </r>
  </si>
  <si>
    <r>
      <rPr>
        <sz val="11"/>
        <rFont val="宋体"/>
        <charset val="134"/>
      </rPr>
      <t>河海大道交叉口～</t>
    </r>
    <r>
      <rPr>
        <sz val="11"/>
        <rFont val="Times New Roman"/>
        <charset val="134"/>
      </rPr>
      <t>X201</t>
    </r>
    <r>
      <rPr>
        <sz val="11"/>
        <rFont val="宋体"/>
        <charset val="134"/>
      </rPr>
      <t>交叉口（</t>
    </r>
    <r>
      <rPr>
        <sz val="11"/>
        <rFont val="Times New Roman"/>
        <charset val="134"/>
      </rPr>
      <t>K6+173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K11+291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</si>
  <si>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不含河海大道交叉口和两侧绿化带，两侧绿化带由长管办管养</t>
    </r>
  </si>
  <si>
    <r>
      <rPr>
        <sz val="11"/>
        <rFont val="Times New Roman"/>
        <charset val="134"/>
      </rPr>
      <t>X201</t>
    </r>
    <r>
      <rPr>
        <sz val="11"/>
        <rFont val="宋体"/>
        <charset val="134"/>
      </rPr>
      <t>河儒线</t>
    </r>
  </si>
  <si>
    <r>
      <rPr>
        <sz val="11"/>
        <rFont val="宋体"/>
        <charset val="134"/>
      </rPr>
      <t>长荡湖大道交叉口～</t>
    </r>
    <r>
      <rPr>
        <sz val="11"/>
        <rFont val="Times New Roman"/>
        <charset val="134"/>
      </rPr>
      <t>S239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K23+125</t>
    </r>
    <r>
      <rPr>
        <sz val="11"/>
        <rFont val="宋体"/>
        <charset val="134"/>
      </rPr>
      <t>～</t>
    </r>
    <r>
      <rPr>
        <sz val="11"/>
        <rFont val="Times New Roman"/>
        <charset val="134"/>
      </rPr>
      <t>K26+7631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</si>
  <si>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养护费小计</t>
    </r>
  </si>
  <si>
    <r>
      <rPr>
        <sz val="11"/>
        <rFont val="宋体"/>
        <charset val="134"/>
      </rPr>
      <t>苗木移植、补植等零星工程</t>
    </r>
  </si>
  <si>
    <r>
      <rPr>
        <sz val="11"/>
        <rFont val="宋体"/>
        <charset val="134"/>
      </rPr>
      <t>费用合计（投标报价）</t>
    </r>
  </si>
  <si>
    <r>
      <rPr>
        <sz val="11"/>
        <rFont val="宋体"/>
        <charset val="134"/>
      </rPr>
      <t>投标折扣率</t>
    </r>
    <r>
      <rPr>
        <sz val="11"/>
        <rFont val="Times New Roman"/>
        <charset val="134"/>
      </rPr>
      <t>K</t>
    </r>
    <r>
      <rPr>
        <sz val="11"/>
        <rFont val="宋体"/>
        <charset val="134"/>
      </rPr>
      <t>：</t>
    </r>
  </si>
  <si>
    <t>%</t>
  </si>
  <si>
    <r>
      <rPr>
        <sz val="11"/>
        <rFont val="Times New Roman"/>
        <charset val="134"/>
      </rPr>
      <t>[</t>
    </r>
    <r>
      <rPr>
        <sz val="11"/>
        <rFont val="宋体"/>
        <charset val="134"/>
      </rPr>
      <t>注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投标人只需在固化清单中填入</t>
    </r>
    <r>
      <rPr>
        <sz val="11"/>
        <rFont val="Times New Roman"/>
        <charset val="134"/>
      </rPr>
      <t>K</t>
    </r>
    <r>
      <rPr>
        <sz val="11"/>
        <rFont val="宋体"/>
        <charset val="134"/>
      </rPr>
      <t>值，就会自动形成单价报价、养护费用、费用合计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投标报价</t>
    </r>
    <r>
      <rPr>
        <sz val="11"/>
        <rFont val="Times New Roman"/>
        <charset val="134"/>
      </rPr>
      <t>)]</t>
    </r>
  </si>
  <si>
    <r>
      <rPr>
        <sz val="11"/>
        <rFont val="宋体"/>
        <charset val="134"/>
      </rPr>
      <t>投标人（盖单位公章）：</t>
    </r>
  </si>
  <si>
    <r>
      <rPr>
        <sz val="11"/>
        <rFont val="宋体"/>
        <charset val="134"/>
      </rPr>
      <t>法定代表人或其授权代理人（签字或签章）：</t>
    </r>
  </si>
  <si>
    <r>
      <rPr>
        <sz val="11"/>
        <rFont val="宋体"/>
        <charset val="134"/>
      </rPr>
      <t>日期：</t>
    </r>
  </si>
  <si>
    <r>
      <rPr>
        <b/>
        <sz val="16"/>
        <rFont val="宋体"/>
        <charset val="134"/>
      </rPr>
      <t>苗木移植、补植等零星工程清单表（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年）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</si>
  <si>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</si>
  <si>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名称</t>
    </r>
  </si>
  <si>
    <r>
      <rPr>
        <b/>
        <sz val="11"/>
        <rFont val="宋体"/>
        <charset val="134"/>
      </rPr>
      <t>规格</t>
    </r>
  </si>
  <si>
    <r>
      <rPr>
        <b/>
        <sz val="11"/>
        <rFont val="宋体"/>
        <charset val="134"/>
      </rPr>
      <t>单位</t>
    </r>
  </si>
  <si>
    <t>数量</t>
  </si>
  <si>
    <r>
      <rPr>
        <b/>
        <sz val="11"/>
        <rFont val="宋体"/>
        <charset val="134"/>
      </rPr>
      <t>限价单价</t>
    </r>
  </si>
  <si>
    <r>
      <rPr>
        <b/>
        <sz val="11"/>
        <rFont val="宋体"/>
        <charset val="134"/>
      </rPr>
      <t>限价合价</t>
    </r>
  </si>
  <si>
    <r>
      <rPr>
        <b/>
        <sz val="11"/>
        <rFont val="宋体"/>
        <charset val="134"/>
      </rPr>
      <t>投标单价</t>
    </r>
  </si>
  <si>
    <r>
      <rPr>
        <b/>
        <sz val="11"/>
        <rFont val="宋体"/>
        <charset val="134"/>
      </rPr>
      <t>投标合价</t>
    </r>
  </si>
  <si>
    <r>
      <rPr>
        <sz val="11"/>
        <rFont val="宋体"/>
        <charset val="134"/>
      </rPr>
      <t>土方</t>
    </r>
  </si>
  <si>
    <t>土质必须满足绿化施工要求，含购土费及土方挖、装、运、现场整平等全部相关工作</t>
  </si>
  <si>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3</t>
    </r>
  </si>
  <si>
    <r>
      <rPr>
        <sz val="11"/>
        <rFont val="宋体"/>
        <charset val="134"/>
      </rPr>
      <t>苗木移植</t>
    </r>
  </si>
  <si>
    <r>
      <rPr>
        <sz val="11"/>
        <rFont val="宋体"/>
        <charset val="134"/>
      </rPr>
      <t>乔木（含挖运栽，种植完成后一年内包成活）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</si>
  <si>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≤6cm</t>
    </r>
  </si>
  <si>
    <r>
      <rPr>
        <sz val="11"/>
        <rFont val="宋体"/>
        <charset val="134"/>
      </rPr>
      <t>株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</si>
  <si>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≤8cm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</si>
  <si>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≤10cm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</si>
  <si>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≤12cm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</si>
  <si>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≤15cm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</si>
  <si>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≤18cm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</si>
  <si>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≤20cm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</si>
  <si>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≤25cm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</si>
  <si>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≤30cm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</si>
  <si>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≤35cm</t>
    </r>
  </si>
  <si>
    <r>
      <rPr>
        <sz val="11"/>
        <rFont val="宋体"/>
        <charset val="134"/>
      </rPr>
      <t>胸径＞</t>
    </r>
    <r>
      <rPr>
        <sz val="11"/>
        <rFont val="Times New Roman"/>
        <charset val="134"/>
      </rPr>
      <t>35cm</t>
    </r>
  </si>
  <si>
    <r>
      <rPr>
        <sz val="11"/>
        <rFont val="宋体"/>
        <charset val="134"/>
      </rPr>
      <t>球灌木（含挖运栽，种植完成后一年内包成活）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</si>
  <si>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≤1m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</si>
  <si>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≤1.5m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</si>
  <si>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≤2m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</si>
  <si>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≤2.5m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</si>
  <si>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≤3m</t>
    </r>
  </si>
  <si>
    <r>
      <rPr>
        <sz val="11"/>
        <rFont val="宋体"/>
        <charset val="134"/>
      </rPr>
      <t>冠径</t>
    </r>
    <r>
      <rPr>
        <sz val="11"/>
        <rFont val="Times New Roman"/>
        <charset val="134"/>
      </rPr>
      <t>≤3.5m</t>
    </r>
  </si>
  <si>
    <r>
      <rPr>
        <sz val="11"/>
        <rFont val="宋体"/>
        <charset val="134"/>
      </rPr>
      <t>冠径＞</t>
    </r>
    <r>
      <rPr>
        <sz val="11"/>
        <rFont val="Times New Roman"/>
        <charset val="134"/>
      </rPr>
      <t>3.5m</t>
    </r>
  </si>
  <si>
    <r>
      <rPr>
        <sz val="11"/>
        <rFont val="宋体"/>
        <charset val="134"/>
      </rPr>
      <t>苗木补植（一年内包成活）</t>
    </r>
  </si>
  <si>
    <r>
      <rPr>
        <sz val="11"/>
        <rFont val="宋体"/>
        <charset val="134"/>
      </rPr>
      <t>草坪</t>
    </r>
  </si>
  <si>
    <r>
      <rPr>
        <sz val="11"/>
        <rFont val="宋体"/>
        <charset val="134"/>
      </rPr>
      <t>满铺</t>
    </r>
  </si>
  <si>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2</t>
    </r>
  </si>
  <si>
    <r>
      <rPr>
        <sz val="11"/>
        <rFont val="宋体"/>
        <charset val="134"/>
      </rPr>
      <t>麦冬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</si>
  <si>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3—4</t>
    </r>
    <r>
      <rPr>
        <sz val="11"/>
        <rFont val="宋体"/>
        <charset val="134"/>
      </rPr>
      <t>芽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丛，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丛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</t>
    </r>
  </si>
  <si>
    <r>
      <rPr>
        <sz val="11"/>
        <rFont val="宋体"/>
        <charset val="134"/>
      </rPr>
      <t>红叶石楠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</si>
  <si>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P35-40cm</t>
    </r>
    <r>
      <rPr>
        <sz val="11"/>
        <rFont val="宋体"/>
        <charset val="134"/>
      </rPr>
      <t>，土球</t>
    </r>
    <r>
      <rPr>
        <sz val="11"/>
        <rFont val="Times New Roman"/>
        <charset val="134"/>
      </rPr>
      <t>8-10cm</t>
    </r>
    <r>
      <rPr>
        <sz val="11"/>
        <rFont val="宋体"/>
        <charset val="134"/>
      </rPr>
      <t>，毛球</t>
    </r>
  </si>
  <si>
    <r>
      <rPr>
        <sz val="11"/>
        <rFont val="宋体"/>
        <charset val="134"/>
      </rPr>
      <t>金边黄杨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</si>
  <si>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P25-30cm</t>
    </r>
    <r>
      <rPr>
        <sz val="11"/>
        <rFont val="宋体"/>
        <charset val="134"/>
      </rPr>
      <t>，土球</t>
    </r>
    <r>
      <rPr>
        <sz val="11"/>
        <rFont val="Times New Roman"/>
        <charset val="134"/>
      </rPr>
      <t>8-10cm</t>
    </r>
    <r>
      <rPr>
        <sz val="11"/>
        <rFont val="宋体"/>
        <charset val="134"/>
      </rPr>
      <t>，毛球</t>
    </r>
  </si>
  <si>
    <r>
      <rPr>
        <sz val="11"/>
        <rFont val="宋体"/>
        <charset val="134"/>
      </rPr>
      <t>金森女贞</t>
    </r>
    <r>
      <rPr>
        <sz val="11"/>
        <rFont val="Times New Roman"/>
        <charset val="134"/>
      </rPr>
      <t xml:space="preserve">  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</si>
  <si>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P30-35cm</t>
    </r>
    <r>
      <rPr>
        <sz val="11"/>
        <rFont val="宋体"/>
        <charset val="134"/>
      </rPr>
      <t>，土球</t>
    </r>
    <r>
      <rPr>
        <sz val="11"/>
        <rFont val="Times New Roman"/>
        <charset val="134"/>
      </rPr>
      <t>8-10cm</t>
    </r>
    <r>
      <rPr>
        <sz val="11"/>
        <rFont val="宋体"/>
        <charset val="134"/>
      </rPr>
      <t>，毛球</t>
    </r>
  </si>
  <si>
    <r>
      <rPr>
        <sz val="11"/>
        <rFont val="宋体"/>
        <charset val="134"/>
      </rPr>
      <t>大叶黄杨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</si>
  <si>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红花继木</t>
    </r>
    <r>
      <rPr>
        <sz val="11"/>
        <rFont val="Times New Roman"/>
        <charset val="134"/>
      </rPr>
      <t xml:space="preserve">  </t>
    </r>
  </si>
  <si>
    <r>
      <rPr>
        <sz val="11"/>
        <rFont val="Times New Roman"/>
        <charset val="134"/>
      </rPr>
      <t>H35-40cm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P30-35cm</t>
    </r>
    <r>
      <rPr>
        <sz val="11"/>
        <rFont val="宋体"/>
        <charset val="134"/>
      </rPr>
      <t>，土球</t>
    </r>
    <r>
      <rPr>
        <sz val="11"/>
        <rFont val="Times New Roman"/>
        <charset val="134"/>
      </rPr>
      <t>8-10cm</t>
    </r>
    <r>
      <rPr>
        <sz val="11"/>
        <rFont val="宋体"/>
        <charset val="134"/>
      </rPr>
      <t>，毛球</t>
    </r>
  </si>
  <si>
    <r>
      <rPr>
        <sz val="11"/>
        <rFont val="宋体"/>
        <charset val="134"/>
      </rPr>
      <t>八角金盘</t>
    </r>
    <r>
      <rPr>
        <sz val="11"/>
        <rFont val="Times New Roman"/>
        <charset val="134"/>
      </rPr>
      <t xml:space="preserve"> </t>
    </r>
  </si>
  <si>
    <r>
      <rPr>
        <sz val="11"/>
        <rFont val="Times New Roman"/>
        <charset val="134"/>
      </rPr>
      <t>H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P30-35cm</t>
    </r>
  </si>
  <si>
    <r>
      <rPr>
        <sz val="11"/>
        <rFont val="宋体"/>
        <charset val="134"/>
      </rPr>
      <t>兰花三七</t>
    </r>
  </si>
  <si>
    <r>
      <rPr>
        <sz val="11"/>
        <rFont val="Times New Roman"/>
        <charset val="134"/>
      </rPr>
      <t>49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 xml:space="preserve"> 3-4</t>
    </r>
    <r>
      <rPr>
        <sz val="11"/>
        <rFont val="宋体"/>
        <charset val="134"/>
      </rPr>
      <t>芽每株</t>
    </r>
  </si>
  <si>
    <r>
      <rPr>
        <sz val="11"/>
        <rFont val="宋体"/>
        <charset val="134"/>
      </rPr>
      <t>白三叶</t>
    </r>
    <r>
      <rPr>
        <sz val="11"/>
        <rFont val="Times New Roman"/>
        <charset val="134"/>
      </rPr>
      <t xml:space="preserve"> </t>
    </r>
  </si>
  <si>
    <r>
      <rPr>
        <sz val="11"/>
        <rFont val="宋体"/>
        <charset val="134"/>
      </rPr>
      <t>　籽播</t>
    </r>
  </si>
  <si>
    <r>
      <rPr>
        <sz val="11"/>
        <rFont val="宋体"/>
        <charset val="134"/>
      </rPr>
      <t>龙柏</t>
    </r>
  </si>
  <si>
    <r>
      <rPr>
        <sz val="11"/>
        <rFont val="Times New Roman"/>
        <charset val="134"/>
      </rPr>
      <t>36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㎡，毛球</t>
    </r>
  </si>
  <si>
    <r>
      <rPr>
        <sz val="11"/>
        <rFont val="宋体"/>
        <charset val="134"/>
      </rPr>
      <t>卫矛</t>
    </r>
  </si>
  <si>
    <r>
      <rPr>
        <sz val="11"/>
        <rFont val="Times New Roman"/>
        <charset val="134"/>
      </rPr>
      <t>H35-40cm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株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㎡，</t>
    </r>
    <r>
      <rPr>
        <sz val="11"/>
        <rFont val="Times New Roman"/>
        <charset val="134"/>
      </rPr>
      <t>P30-35cm</t>
    </r>
  </si>
  <si>
    <r>
      <rPr>
        <sz val="11"/>
        <rFont val="宋体"/>
        <charset val="134"/>
      </rPr>
      <t>红叶石楠球</t>
    </r>
  </si>
  <si>
    <t>P100cm</t>
  </si>
  <si>
    <r>
      <rPr>
        <sz val="11"/>
        <rFont val="宋体"/>
        <charset val="134"/>
      </rPr>
      <t>金桂</t>
    </r>
  </si>
  <si>
    <t>P200cm</t>
  </si>
  <si>
    <r>
      <rPr>
        <sz val="11"/>
        <rFont val="宋体"/>
        <charset val="134"/>
      </rPr>
      <t>红叶李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</si>
  <si>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8cm</t>
    </r>
  </si>
  <si>
    <r>
      <rPr>
        <sz val="11"/>
        <rFont val="宋体"/>
        <charset val="134"/>
      </rPr>
      <t>紫薇</t>
    </r>
  </si>
  <si>
    <r>
      <rPr>
        <sz val="11"/>
        <rFont val="宋体"/>
        <charset val="134"/>
      </rPr>
      <t>水杉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</si>
  <si>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9cm</t>
    </r>
  </si>
  <si>
    <r>
      <rPr>
        <sz val="11"/>
        <rFont val="宋体"/>
        <charset val="134"/>
      </rPr>
      <t>香樟</t>
    </r>
  </si>
  <si>
    <r>
      <rPr>
        <sz val="11"/>
        <rFont val="宋体"/>
        <charset val="134"/>
      </rPr>
      <t>胸径</t>
    </r>
    <r>
      <rPr>
        <sz val="11"/>
        <rFont val="Times New Roman"/>
        <charset val="134"/>
      </rPr>
      <t>12cm</t>
    </r>
  </si>
  <si>
    <r>
      <rPr>
        <sz val="11"/>
        <rFont val="宋体"/>
        <charset val="134"/>
      </rPr>
      <t>乌桕</t>
    </r>
  </si>
  <si>
    <r>
      <rPr>
        <sz val="11"/>
        <rFont val="宋体"/>
        <charset val="134"/>
      </rPr>
      <t>榉树</t>
    </r>
  </si>
  <si>
    <t>合  计</t>
  </si>
  <si>
    <r>
      <rPr>
        <b/>
        <sz val="11"/>
        <rFont val="宋体"/>
        <charset val="134"/>
      </rPr>
      <t>承诺：</t>
    </r>
    <r>
      <rPr>
        <b/>
        <sz val="11"/>
        <rFont val="Times New Roman"/>
        <charset val="134"/>
      </rPr>
      <t xml:space="preserve">
    </t>
    </r>
    <r>
      <rPr>
        <b/>
        <sz val="11"/>
        <rFont val="宋体"/>
        <charset val="134"/>
      </rPr>
      <t>若本公司中标，则在合同期内涉及本标段的苗木补植、移植费用将按照《苗木移植、补植等零星工程清单表》中的投标单价</t>
    </r>
    <r>
      <rPr>
        <b/>
        <sz val="11"/>
        <rFont val="Times New Roman"/>
        <charset val="134"/>
      </rPr>
      <t>*</t>
    </r>
    <r>
      <rPr>
        <b/>
        <sz val="11"/>
        <rFont val="宋体"/>
        <charset val="134"/>
      </rPr>
      <t>补植苗木数量进行结算。如补植或移植工作内容不在本清单内的，在甲方发出邀约后我方必然响应，按照相关定额进行测算，经招标人审核后，按审定后的定额测算单价</t>
    </r>
    <r>
      <rPr>
        <b/>
        <sz val="11"/>
        <rFont val="Times New Roman"/>
        <charset val="134"/>
      </rPr>
      <t>*</t>
    </r>
    <r>
      <rPr>
        <b/>
        <sz val="11"/>
        <rFont val="宋体"/>
        <charset val="134"/>
      </rPr>
      <t>投标折扣率</t>
    </r>
    <r>
      <rPr>
        <b/>
        <sz val="11"/>
        <rFont val="Times New Roman"/>
        <charset val="134"/>
      </rPr>
      <t>K/100</t>
    </r>
    <r>
      <rPr>
        <b/>
        <sz val="11"/>
        <rFont val="宋体"/>
        <charset val="134"/>
      </rPr>
      <t>作为该子目单价。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</si>
</sst>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1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name val="Times New Roman"/>
      <charset val="134"/>
    </font>
    <font>
      <b/>
      <sz val="20"/>
      <name val="宋体"/>
      <charset val="134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Zeros="0" tabSelected="1" view="pageBreakPreview" zoomScale="70" zoomScaleNormal="100" workbookViewId="0">
      <selection activeCell="R16" sqref="R16"/>
    </sheetView>
  </sheetViews>
  <sheetFormatPr defaultColWidth="9" defaultRowHeight="15" outlineLevelCol="7"/>
  <cols>
    <col min="1" max="1" width="18" style="2" customWidth="1"/>
    <col min="2" max="2" width="33.5416666666667" style="2" customWidth="1"/>
    <col min="3" max="3" width="5.725" style="2" customWidth="1"/>
    <col min="4" max="4" width="8.725" style="2" customWidth="1"/>
    <col min="5" max="5" width="9.63333333333333" style="2" customWidth="1"/>
    <col min="6" max="7" width="10.275" style="2" customWidth="1"/>
    <col min="8" max="8" width="27.8166666666667" style="2" customWidth="1"/>
    <col min="9" max="16384" width="9" style="2"/>
  </cols>
  <sheetData>
    <row r="1" ht="29" customHeight="1" spans="1:8">
      <c r="A1" s="21" t="s">
        <v>0</v>
      </c>
      <c r="B1" s="21"/>
      <c r="C1" s="21"/>
      <c r="D1" s="21"/>
      <c r="E1" s="21"/>
      <c r="F1" s="21"/>
      <c r="G1" s="21"/>
      <c r="H1" s="21"/>
    </row>
    <row r="2" ht="23" customHeight="1" spans="1:8">
      <c r="A2" s="22" t="s">
        <v>1</v>
      </c>
      <c r="B2" s="21"/>
      <c r="C2" s="21"/>
      <c r="D2" s="21"/>
      <c r="E2" s="21"/>
      <c r="F2" s="21"/>
      <c r="G2" s="21"/>
      <c r="H2" s="21"/>
    </row>
    <row r="3" ht="23" customHeight="1" spans="1:8">
      <c r="A3" s="22" t="s">
        <v>2</v>
      </c>
      <c r="B3" s="21"/>
      <c r="C3" s="21"/>
      <c r="D3" s="21"/>
      <c r="E3" s="21"/>
      <c r="F3" s="21"/>
      <c r="G3" s="21"/>
      <c r="H3" s="21"/>
    </row>
    <row r="4" ht="23" customHeight="1" spans="1:8">
      <c r="A4" s="22" t="s">
        <v>3</v>
      </c>
      <c r="B4" s="21"/>
      <c r="C4" s="21"/>
      <c r="D4" s="21"/>
      <c r="E4" s="21"/>
      <c r="F4" s="21"/>
      <c r="G4" s="21"/>
      <c r="H4" s="21"/>
    </row>
    <row r="5" ht="33" customHeight="1" spans="1:8">
      <c r="A5" s="10" t="s">
        <v>4</v>
      </c>
      <c r="B5" s="10" t="s">
        <v>5</v>
      </c>
      <c r="C5" s="10" t="s">
        <v>6</v>
      </c>
      <c r="D5" s="23" t="s">
        <v>7</v>
      </c>
      <c r="E5" s="10"/>
      <c r="F5" s="24" t="s">
        <v>8</v>
      </c>
      <c r="G5" s="23"/>
      <c r="H5" s="25" t="s">
        <v>9</v>
      </c>
    </row>
    <row r="6" ht="36.5" customHeight="1" spans="1:8">
      <c r="A6" s="10"/>
      <c r="B6" s="10"/>
      <c r="C6" s="10"/>
      <c r="D6" s="10" t="s">
        <v>10</v>
      </c>
      <c r="E6" s="10" t="s">
        <v>11</v>
      </c>
      <c r="F6" s="10" t="s">
        <v>12</v>
      </c>
      <c r="G6" s="10" t="s">
        <v>13</v>
      </c>
      <c r="H6" s="26"/>
    </row>
    <row r="7" ht="35.25" customHeight="1" spans="1:8">
      <c r="A7" s="10" t="s">
        <v>14</v>
      </c>
      <c r="B7" s="10" t="s">
        <v>15</v>
      </c>
      <c r="C7" s="10">
        <v>1</v>
      </c>
      <c r="D7" s="10">
        <v>4.5</v>
      </c>
      <c r="E7" s="10">
        <f>D7*$C$22/100</f>
        <v>0</v>
      </c>
      <c r="F7" s="12">
        <v>310960</v>
      </c>
      <c r="G7" s="12">
        <f t="shared" ref="G7:G17" si="0">E7*F7*11/12</f>
        <v>0</v>
      </c>
      <c r="H7" s="10"/>
    </row>
    <row r="8" ht="33.5" customHeight="1" spans="1:8">
      <c r="A8" s="10" t="s">
        <v>16</v>
      </c>
      <c r="B8" s="10" t="s">
        <v>17</v>
      </c>
      <c r="C8" s="10">
        <v>2</v>
      </c>
      <c r="D8" s="10">
        <v>3</v>
      </c>
      <c r="E8" s="10">
        <f t="shared" ref="E8:E17" si="1">D8*$C$22/100</f>
        <v>0</v>
      </c>
      <c r="F8" s="12">
        <v>81493</v>
      </c>
      <c r="G8" s="12">
        <f t="shared" si="0"/>
        <v>0</v>
      </c>
      <c r="H8" s="10"/>
    </row>
    <row r="9" ht="33.5" customHeight="1" spans="1:8">
      <c r="A9" s="10"/>
      <c r="B9" s="10" t="s">
        <v>18</v>
      </c>
      <c r="C9" s="10">
        <v>1</v>
      </c>
      <c r="D9" s="10">
        <v>3.8</v>
      </c>
      <c r="E9" s="10">
        <f t="shared" si="1"/>
        <v>0</v>
      </c>
      <c r="F9" s="12">
        <v>78864</v>
      </c>
      <c r="G9" s="12">
        <f t="shared" si="0"/>
        <v>0</v>
      </c>
      <c r="H9" s="10"/>
    </row>
    <row r="10" ht="33.5" customHeight="1" spans="1:8">
      <c r="A10" s="10"/>
      <c r="B10" s="10" t="s">
        <v>19</v>
      </c>
      <c r="C10" s="10">
        <v>2</v>
      </c>
      <c r="D10" s="10">
        <v>3</v>
      </c>
      <c r="E10" s="10">
        <f t="shared" si="1"/>
        <v>0</v>
      </c>
      <c r="F10" s="12">
        <v>351145</v>
      </c>
      <c r="G10" s="12">
        <f t="shared" si="0"/>
        <v>0</v>
      </c>
      <c r="H10" s="10"/>
    </row>
    <row r="11" ht="33.5" customHeight="1" spans="1:8">
      <c r="A11" s="10" t="s">
        <v>20</v>
      </c>
      <c r="B11" s="10" t="s">
        <v>21</v>
      </c>
      <c r="C11" s="10">
        <v>2</v>
      </c>
      <c r="D11" s="10">
        <v>3</v>
      </c>
      <c r="E11" s="10">
        <f t="shared" si="1"/>
        <v>0</v>
      </c>
      <c r="F11" s="12">
        <v>184229</v>
      </c>
      <c r="G11" s="12">
        <f t="shared" si="0"/>
        <v>0</v>
      </c>
      <c r="H11" s="10"/>
    </row>
    <row r="12" ht="51" customHeight="1" spans="1:8">
      <c r="A12" s="10"/>
      <c r="B12" s="10" t="s">
        <v>22</v>
      </c>
      <c r="C12" s="10">
        <v>2</v>
      </c>
      <c r="D12" s="10">
        <v>3</v>
      </c>
      <c r="E12" s="10">
        <f t="shared" si="1"/>
        <v>0</v>
      </c>
      <c r="F12" s="12">
        <v>753420</v>
      </c>
      <c r="G12" s="12">
        <f t="shared" si="0"/>
        <v>0</v>
      </c>
      <c r="H12" s="27" t="s">
        <v>23</v>
      </c>
    </row>
    <row r="13" ht="48.75" customHeight="1" spans="1:8">
      <c r="A13" s="10" t="s">
        <v>24</v>
      </c>
      <c r="B13" s="10" t="s">
        <v>25</v>
      </c>
      <c r="C13" s="10">
        <v>2</v>
      </c>
      <c r="D13" s="10">
        <v>3</v>
      </c>
      <c r="E13" s="10">
        <f t="shared" si="1"/>
        <v>0</v>
      </c>
      <c r="F13" s="12">
        <v>150163</v>
      </c>
      <c r="G13" s="12">
        <f t="shared" si="0"/>
        <v>0</v>
      </c>
      <c r="H13" s="28" t="s">
        <v>23</v>
      </c>
    </row>
    <row r="14" ht="48" customHeight="1" spans="1:8">
      <c r="A14" s="10"/>
      <c r="B14" s="10" t="s">
        <v>26</v>
      </c>
      <c r="C14" s="10">
        <v>2</v>
      </c>
      <c r="D14" s="10">
        <v>3</v>
      </c>
      <c r="E14" s="10">
        <f t="shared" si="1"/>
        <v>0</v>
      </c>
      <c r="F14" s="12">
        <v>161867</v>
      </c>
      <c r="G14" s="12">
        <f t="shared" si="0"/>
        <v>0</v>
      </c>
      <c r="H14" s="28" t="s">
        <v>27</v>
      </c>
    </row>
    <row r="15" ht="32.25" customHeight="1" spans="1:8">
      <c r="A15" s="10" t="s">
        <v>28</v>
      </c>
      <c r="B15" s="10" t="s">
        <v>29</v>
      </c>
      <c r="C15" s="10">
        <v>2</v>
      </c>
      <c r="D15" s="10">
        <v>3</v>
      </c>
      <c r="E15" s="10">
        <f t="shared" si="1"/>
        <v>0</v>
      </c>
      <c r="F15" s="12">
        <v>408900</v>
      </c>
      <c r="G15" s="12">
        <f t="shared" si="0"/>
        <v>0</v>
      </c>
      <c r="H15" s="10"/>
    </row>
    <row r="16" ht="47" customHeight="1" spans="1:8">
      <c r="A16" s="10" t="s">
        <v>30</v>
      </c>
      <c r="B16" s="10" t="s">
        <v>31</v>
      </c>
      <c r="C16" s="10">
        <v>2</v>
      </c>
      <c r="D16" s="10">
        <v>3</v>
      </c>
      <c r="E16" s="10">
        <f t="shared" si="1"/>
        <v>0</v>
      </c>
      <c r="F16" s="12">
        <v>20485</v>
      </c>
      <c r="G16" s="12">
        <f t="shared" si="0"/>
        <v>0</v>
      </c>
      <c r="H16" s="28" t="s">
        <v>32</v>
      </c>
    </row>
    <row r="17" ht="32.25" customHeight="1" spans="1:8">
      <c r="A17" s="10" t="s">
        <v>33</v>
      </c>
      <c r="B17" s="10" t="s">
        <v>34</v>
      </c>
      <c r="C17" s="10">
        <v>2</v>
      </c>
      <c r="D17" s="10">
        <v>3</v>
      </c>
      <c r="E17" s="10">
        <f t="shared" si="1"/>
        <v>0</v>
      </c>
      <c r="F17" s="12">
        <v>54286</v>
      </c>
      <c r="G17" s="12">
        <f t="shared" si="0"/>
        <v>0</v>
      </c>
      <c r="H17" s="10"/>
    </row>
    <row r="18" ht="27.5" customHeight="1" spans="1:8">
      <c r="A18" s="10" t="s">
        <v>35</v>
      </c>
      <c r="B18" s="10"/>
      <c r="C18" s="10"/>
      <c r="D18" s="10"/>
      <c r="E18" s="10"/>
      <c r="F18" s="29">
        <f>SUM(G7:G17)</f>
        <v>0</v>
      </c>
      <c r="G18" s="29"/>
      <c r="H18" s="30"/>
    </row>
    <row r="19" ht="27.5" customHeight="1" spans="1:8">
      <c r="A19" s="10" t="s">
        <v>36</v>
      </c>
      <c r="B19" s="10"/>
      <c r="C19" s="10"/>
      <c r="D19" s="10"/>
      <c r="E19" s="10"/>
      <c r="F19" s="31">
        <f>'零星工程（2026年）'!I44</f>
        <v>0</v>
      </c>
      <c r="G19" s="32"/>
      <c r="H19" s="30"/>
    </row>
    <row r="20" ht="32.25" customHeight="1" spans="1:8">
      <c r="A20" s="10" t="s">
        <v>37</v>
      </c>
      <c r="B20" s="10"/>
      <c r="C20" s="10"/>
      <c r="D20" s="10"/>
      <c r="E20" s="10"/>
      <c r="F20" s="33">
        <f>SUM(F18:G19)</f>
        <v>0</v>
      </c>
      <c r="G20" s="33"/>
      <c r="H20" s="30"/>
    </row>
    <row r="21" ht="32.25" customHeight="1"/>
    <row r="22" ht="31" customHeight="1" spans="1:8">
      <c r="B22" s="34" t="s">
        <v>38</v>
      </c>
      <c r="C22" s="35"/>
      <c r="D22" s="35"/>
      <c r="E22" s="36" t="s">
        <v>39</v>
      </c>
      <c r="F22" s="37" t="s">
        <v>40</v>
      </c>
      <c r="G22" s="37"/>
      <c r="H22" s="37"/>
    </row>
    <row r="23" ht="34.5" customHeight="1" spans="1:8">
      <c r="A23" s="38" t="s">
        <v>41</v>
      </c>
      <c r="B23" s="38"/>
      <c r="C23" s="38"/>
      <c r="D23" s="38"/>
      <c r="E23" s="38"/>
      <c r="F23" s="38"/>
      <c r="G23" s="38"/>
      <c r="H23" s="38"/>
    </row>
    <row r="24" ht="34.5" customHeight="1" spans="1:8">
      <c r="A24" s="38" t="s">
        <v>42</v>
      </c>
      <c r="B24" s="38"/>
      <c r="C24" s="38"/>
      <c r="D24" s="38"/>
      <c r="E24" s="38"/>
      <c r="F24" s="38"/>
      <c r="G24" s="38"/>
      <c r="H24" s="38"/>
    </row>
    <row r="25" ht="34.5" customHeight="1" spans="1:8">
      <c r="A25" s="38" t="s">
        <v>43</v>
      </c>
      <c r="B25" s="38"/>
      <c r="C25" s="38"/>
      <c r="D25" s="38"/>
      <c r="E25" s="38"/>
      <c r="F25" s="38"/>
      <c r="G25" s="38"/>
      <c r="H25" s="38"/>
    </row>
  </sheetData>
  <sheetProtection algorithmName="SHA-512" hashValue="tzRvufy6lUO05nXQBjMy4T+5NRb5hM7xrDQZtOHVrnqaf/DvxZ37TGuwHxXweV98SurVOg2Wr3fnsZcAShVQHQ==" saltValue="2SC/bLaoYYQkc+0Oh58sYA==" spinCount="100000" sheet="1" objects="1"/>
  <mergeCells count="18">
    <mergeCell ref="A1:H1"/>
    <mergeCell ref="D5:E5"/>
    <mergeCell ref="F5:G5"/>
    <mergeCell ref="A18:E18"/>
    <mergeCell ref="F18:G18"/>
    <mergeCell ref="A19:E19"/>
    <mergeCell ref="F19:G19"/>
    <mergeCell ref="A20:E20"/>
    <mergeCell ref="F20:G20"/>
    <mergeCell ref="C22:D22"/>
    <mergeCell ref="F22:H22"/>
    <mergeCell ref="A5:A6"/>
    <mergeCell ref="A8:A10"/>
    <mergeCell ref="A11:A12"/>
    <mergeCell ref="A13:A14"/>
    <mergeCell ref="B5:B6"/>
    <mergeCell ref="C5:C6"/>
    <mergeCell ref="H5:H6"/>
  </mergeCells>
  <printOptions horizontalCentered="1"/>
  <pageMargins left="0.708661417322835" right="0.708661417322835" top="0.748031496062992" bottom="0.748031496062992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showZeros="0" view="pageBreakPreview" zoomScale="70" zoomScaleNormal="115" topLeftCell="A36" workbookViewId="0">
      <selection activeCell="G42" sqref="G42"/>
    </sheetView>
  </sheetViews>
  <sheetFormatPr defaultColWidth="9" defaultRowHeight="15"/>
  <cols>
    <col min="1" max="1" width="6.90833333333333" style="2" customWidth="1"/>
    <col min="2" max="2" width="14.725" style="2" customWidth="1"/>
    <col min="3" max="3" width="47.3666666666667" style="2" customWidth="1"/>
    <col min="4" max="4" width="10" style="2" customWidth="1"/>
    <col min="5" max="5" width="9.81666666666667" style="2" customWidth="1"/>
    <col min="6" max="6" width="11.275" style="2" customWidth="1"/>
    <col min="7" max="7" width="11.275" style="3" customWidth="1"/>
    <col min="8" max="8" width="11.275" style="2" customWidth="1"/>
    <col min="9" max="9" width="11.275" style="3" customWidth="1"/>
    <col min="10" max="16384" width="9" style="2"/>
  </cols>
  <sheetData>
    <row r="1" ht="44" customHeight="1" spans="1:9">
      <c r="A1" s="4" t="s">
        <v>44</v>
      </c>
      <c r="B1" s="4"/>
      <c r="C1" s="4"/>
      <c r="D1" s="4"/>
      <c r="E1" s="4"/>
      <c r="F1" s="4"/>
      <c r="G1" s="5"/>
      <c r="H1" s="4"/>
      <c r="I1" s="5"/>
    </row>
    <row r="2" ht="34" customHeight="1" spans="1:9">
      <c r="A2" s="6" t="s">
        <v>45</v>
      </c>
      <c r="B2" s="6" t="s">
        <v>46</v>
      </c>
      <c r="C2" s="6" t="s">
        <v>47</v>
      </c>
      <c r="D2" s="6" t="s">
        <v>48</v>
      </c>
      <c r="E2" s="7" t="s">
        <v>49</v>
      </c>
      <c r="F2" s="8" t="s">
        <v>50</v>
      </c>
      <c r="G2" s="9" t="s">
        <v>51</v>
      </c>
      <c r="H2" s="9" t="s">
        <v>52</v>
      </c>
      <c r="I2" s="9" t="s">
        <v>53</v>
      </c>
    </row>
    <row r="3" ht="37" customHeight="1" spans="1:9">
      <c r="A3" s="10">
        <v>1</v>
      </c>
      <c r="B3" s="10" t="s">
        <v>54</v>
      </c>
      <c r="C3" s="11" t="s">
        <v>55</v>
      </c>
      <c r="D3" s="10" t="s">
        <v>56</v>
      </c>
      <c r="E3" s="10">
        <v>330</v>
      </c>
      <c r="F3" s="10">
        <v>60</v>
      </c>
      <c r="G3" s="12">
        <f t="shared" ref="G3:G22" si="0">E3*F3</f>
        <v>19800</v>
      </c>
      <c r="H3" s="13">
        <f>F3*汇总!$C$22/100</f>
        <v>0</v>
      </c>
      <c r="I3" s="13">
        <f t="shared" ref="I3:I43" si="1">E3*H3</f>
        <v>0</v>
      </c>
    </row>
    <row r="4" ht="25" customHeight="1" spans="1:9">
      <c r="A4" s="10">
        <v>2</v>
      </c>
      <c r="B4" s="10" t="s">
        <v>57</v>
      </c>
      <c r="C4" s="10"/>
      <c r="D4" s="10"/>
      <c r="E4" s="10">
        <v>0</v>
      </c>
      <c r="F4" s="10"/>
      <c r="G4" s="12"/>
      <c r="H4" s="13">
        <f>F4*汇总!$C$22/100</f>
        <v>0</v>
      </c>
      <c r="I4" s="13">
        <f t="shared" si="1"/>
        <v>0</v>
      </c>
    </row>
    <row r="5" ht="25" customHeight="1" spans="1:9">
      <c r="A5" s="14">
        <v>-1</v>
      </c>
      <c r="B5" s="10" t="s">
        <v>58</v>
      </c>
      <c r="C5" s="10" t="s">
        <v>59</v>
      </c>
      <c r="D5" s="10" t="s">
        <v>60</v>
      </c>
      <c r="E5" s="10">
        <v>4</v>
      </c>
      <c r="F5" s="10">
        <v>89</v>
      </c>
      <c r="G5" s="12">
        <f t="shared" si="0"/>
        <v>356</v>
      </c>
      <c r="H5" s="13">
        <f>F5*汇总!$C$22/100</f>
        <v>0</v>
      </c>
      <c r="I5" s="13">
        <f t="shared" si="1"/>
        <v>0</v>
      </c>
    </row>
    <row r="6" ht="25" customHeight="1" spans="1:9">
      <c r="A6" s="14">
        <v>-2</v>
      </c>
      <c r="B6" s="10"/>
      <c r="C6" s="10" t="s">
        <v>61</v>
      </c>
      <c r="D6" s="10" t="s">
        <v>60</v>
      </c>
      <c r="E6" s="10">
        <v>4</v>
      </c>
      <c r="F6" s="10">
        <v>152</v>
      </c>
      <c r="G6" s="12">
        <f t="shared" si="0"/>
        <v>608</v>
      </c>
      <c r="H6" s="13">
        <f>F6*汇总!$C$22/100</f>
        <v>0</v>
      </c>
      <c r="I6" s="13">
        <f t="shared" si="1"/>
        <v>0</v>
      </c>
    </row>
    <row r="7" ht="25" customHeight="1" spans="1:9">
      <c r="A7" s="14">
        <v>-3</v>
      </c>
      <c r="B7" s="10"/>
      <c r="C7" s="10" t="s">
        <v>62</v>
      </c>
      <c r="D7" s="10" t="s">
        <v>60</v>
      </c>
      <c r="E7" s="10">
        <v>4</v>
      </c>
      <c r="F7" s="10">
        <v>207</v>
      </c>
      <c r="G7" s="12">
        <f t="shared" si="0"/>
        <v>828</v>
      </c>
      <c r="H7" s="13">
        <f>F7*汇总!$C$22/100</f>
        <v>0</v>
      </c>
      <c r="I7" s="13">
        <f t="shared" si="1"/>
        <v>0</v>
      </c>
    </row>
    <row r="8" ht="25" customHeight="1" spans="1:9">
      <c r="A8" s="14">
        <v>-4</v>
      </c>
      <c r="B8" s="10"/>
      <c r="C8" s="10" t="s">
        <v>63</v>
      </c>
      <c r="D8" s="10" t="s">
        <v>60</v>
      </c>
      <c r="E8" s="10">
        <v>6</v>
      </c>
      <c r="F8" s="10">
        <v>360</v>
      </c>
      <c r="G8" s="12">
        <f t="shared" si="0"/>
        <v>2160</v>
      </c>
      <c r="H8" s="13">
        <f>F8*汇总!$C$22/100</f>
        <v>0</v>
      </c>
      <c r="I8" s="13">
        <f t="shared" si="1"/>
        <v>0</v>
      </c>
    </row>
    <row r="9" ht="25" customHeight="1" spans="1:9">
      <c r="A9" s="14">
        <v>-5</v>
      </c>
      <c r="B9" s="10"/>
      <c r="C9" s="10" t="s">
        <v>64</v>
      </c>
      <c r="D9" s="10" t="s">
        <v>60</v>
      </c>
      <c r="E9" s="10">
        <v>6</v>
      </c>
      <c r="F9" s="10">
        <v>570</v>
      </c>
      <c r="G9" s="12">
        <f t="shared" si="0"/>
        <v>3420</v>
      </c>
      <c r="H9" s="13">
        <f>F9*汇总!$C$22/100</f>
        <v>0</v>
      </c>
      <c r="I9" s="13">
        <f t="shared" si="1"/>
        <v>0</v>
      </c>
    </row>
    <row r="10" ht="25" customHeight="1" spans="1:9">
      <c r="A10" s="14">
        <v>-6</v>
      </c>
      <c r="B10" s="10"/>
      <c r="C10" s="10" t="s">
        <v>65</v>
      </c>
      <c r="D10" s="10" t="s">
        <v>60</v>
      </c>
      <c r="E10" s="10">
        <v>6</v>
      </c>
      <c r="F10" s="10">
        <v>794</v>
      </c>
      <c r="G10" s="12">
        <f t="shared" si="0"/>
        <v>4764</v>
      </c>
      <c r="H10" s="13">
        <f>F10*汇总!$C$22/100</f>
        <v>0</v>
      </c>
      <c r="I10" s="13">
        <f t="shared" si="1"/>
        <v>0</v>
      </c>
    </row>
    <row r="11" ht="25" customHeight="1" spans="1:9">
      <c r="A11" s="14">
        <v>-7</v>
      </c>
      <c r="B11" s="10"/>
      <c r="C11" s="10" t="s">
        <v>66</v>
      </c>
      <c r="D11" s="10" t="s">
        <v>60</v>
      </c>
      <c r="E11" s="10">
        <v>6</v>
      </c>
      <c r="F11" s="10">
        <v>1314</v>
      </c>
      <c r="G11" s="12">
        <f t="shared" si="0"/>
        <v>7884</v>
      </c>
      <c r="H11" s="13">
        <f>F11*汇总!$C$22/100</f>
        <v>0</v>
      </c>
      <c r="I11" s="13">
        <f t="shared" si="1"/>
        <v>0</v>
      </c>
    </row>
    <row r="12" ht="25" customHeight="1" spans="1:9">
      <c r="A12" s="14">
        <v>-8</v>
      </c>
      <c r="B12" s="10"/>
      <c r="C12" s="10" t="s">
        <v>67</v>
      </c>
      <c r="D12" s="10" t="s">
        <v>60</v>
      </c>
      <c r="E12" s="10">
        <v>6</v>
      </c>
      <c r="F12" s="10">
        <v>1415</v>
      </c>
      <c r="G12" s="12">
        <f t="shared" si="0"/>
        <v>8490</v>
      </c>
      <c r="H12" s="13">
        <f>F12*汇总!$C$22/100</f>
        <v>0</v>
      </c>
      <c r="I12" s="13">
        <f t="shared" si="1"/>
        <v>0</v>
      </c>
    </row>
    <row r="13" ht="25" customHeight="1" spans="1:9">
      <c r="A13" s="14">
        <v>-9</v>
      </c>
      <c r="B13" s="10"/>
      <c r="C13" s="10" t="s">
        <v>68</v>
      </c>
      <c r="D13" s="10" t="s">
        <v>60</v>
      </c>
      <c r="E13" s="10">
        <v>6</v>
      </c>
      <c r="F13" s="10">
        <v>2290</v>
      </c>
      <c r="G13" s="12">
        <f t="shared" si="0"/>
        <v>13740</v>
      </c>
      <c r="H13" s="13">
        <f>F13*汇总!$C$22/100</f>
        <v>0</v>
      </c>
      <c r="I13" s="13">
        <f t="shared" si="1"/>
        <v>0</v>
      </c>
    </row>
    <row r="14" ht="25" customHeight="1" spans="1:9">
      <c r="A14" s="14">
        <v>-10</v>
      </c>
      <c r="B14" s="10"/>
      <c r="C14" s="10" t="s">
        <v>69</v>
      </c>
      <c r="D14" s="10" t="s">
        <v>60</v>
      </c>
      <c r="E14" s="10">
        <v>4</v>
      </c>
      <c r="F14" s="10">
        <v>2774</v>
      </c>
      <c r="G14" s="12">
        <f t="shared" si="0"/>
        <v>11096</v>
      </c>
      <c r="H14" s="13">
        <f>F14*汇总!$C$22/100</f>
        <v>0</v>
      </c>
      <c r="I14" s="13">
        <f t="shared" si="1"/>
        <v>0</v>
      </c>
    </row>
    <row r="15" ht="25" customHeight="1" spans="1:9">
      <c r="A15" s="14">
        <v>-11</v>
      </c>
      <c r="B15" s="10"/>
      <c r="C15" s="10" t="s">
        <v>70</v>
      </c>
      <c r="D15" s="10" t="s">
        <v>60</v>
      </c>
      <c r="E15" s="10">
        <v>4</v>
      </c>
      <c r="F15" s="10">
        <v>3489</v>
      </c>
      <c r="G15" s="12">
        <f t="shared" si="0"/>
        <v>13956</v>
      </c>
      <c r="H15" s="13">
        <f>F15*汇总!$C$22/100</f>
        <v>0</v>
      </c>
      <c r="I15" s="13">
        <f t="shared" si="1"/>
        <v>0</v>
      </c>
    </row>
    <row r="16" ht="25" customHeight="1" spans="1:9">
      <c r="A16" s="14">
        <v>-12</v>
      </c>
      <c r="B16" s="10" t="s">
        <v>71</v>
      </c>
      <c r="C16" s="10" t="s">
        <v>72</v>
      </c>
      <c r="D16" s="10" t="s">
        <v>60</v>
      </c>
      <c r="E16" s="10">
        <v>4</v>
      </c>
      <c r="F16" s="10">
        <v>36</v>
      </c>
      <c r="G16" s="12">
        <f t="shared" si="0"/>
        <v>144</v>
      </c>
      <c r="H16" s="13">
        <f>F16*汇总!$C$22/100</f>
        <v>0</v>
      </c>
      <c r="I16" s="13">
        <f t="shared" si="1"/>
        <v>0</v>
      </c>
    </row>
    <row r="17" ht="25" customHeight="1" spans="1:9">
      <c r="A17" s="14">
        <v>-13</v>
      </c>
      <c r="B17" s="10"/>
      <c r="C17" s="10" t="s">
        <v>73</v>
      </c>
      <c r="D17" s="10" t="s">
        <v>60</v>
      </c>
      <c r="E17" s="10">
        <v>4</v>
      </c>
      <c r="F17" s="10">
        <v>114</v>
      </c>
      <c r="G17" s="12">
        <f t="shared" si="0"/>
        <v>456</v>
      </c>
      <c r="H17" s="13">
        <f>F17*汇总!$C$22/100</f>
        <v>0</v>
      </c>
      <c r="I17" s="13">
        <f t="shared" si="1"/>
        <v>0</v>
      </c>
    </row>
    <row r="18" ht="25" customHeight="1" spans="1:9">
      <c r="A18" s="14">
        <v>-14</v>
      </c>
      <c r="B18" s="10"/>
      <c r="C18" s="10" t="s">
        <v>74</v>
      </c>
      <c r="D18" s="10" t="s">
        <v>60</v>
      </c>
      <c r="E18" s="10">
        <v>6</v>
      </c>
      <c r="F18" s="10">
        <v>245</v>
      </c>
      <c r="G18" s="12">
        <f t="shared" si="0"/>
        <v>1470</v>
      </c>
      <c r="H18" s="13">
        <f>F18*汇总!$C$22/100</f>
        <v>0</v>
      </c>
      <c r="I18" s="13">
        <f t="shared" si="1"/>
        <v>0</v>
      </c>
    </row>
    <row r="19" ht="25" customHeight="1" spans="1:9">
      <c r="A19" s="14">
        <v>-15</v>
      </c>
      <c r="B19" s="10"/>
      <c r="C19" s="10" t="s">
        <v>75</v>
      </c>
      <c r="D19" s="10" t="s">
        <v>60</v>
      </c>
      <c r="E19" s="10">
        <v>6</v>
      </c>
      <c r="F19" s="10">
        <v>385</v>
      </c>
      <c r="G19" s="12">
        <f t="shared" si="0"/>
        <v>2310</v>
      </c>
      <c r="H19" s="13">
        <f>F19*汇总!$C$22/100</f>
        <v>0</v>
      </c>
      <c r="I19" s="13">
        <f t="shared" si="1"/>
        <v>0</v>
      </c>
    </row>
    <row r="20" ht="25" customHeight="1" spans="1:9">
      <c r="A20" s="14">
        <v>-16</v>
      </c>
      <c r="B20" s="10"/>
      <c r="C20" s="10" t="s">
        <v>76</v>
      </c>
      <c r="D20" s="10" t="s">
        <v>60</v>
      </c>
      <c r="E20" s="10">
        <v>6</v>
      </c>
      <c r="F20" s="10">
        <v>600</v>
      </c>
      <c r="G20" s="12">
        <f t="shared" si="0"/>
        <v>3600</v>
      </c>
      <c r="H20" s="13">
        <f>F20*汇总!$C$22/100</f>
        <v>0</v>
      </c>
      <c r="I20" s="13">
        <f t="shared" si="1"/>
        <v>0</v>
      </c>
    </row>
    <row r="21" ht="25" customHeight="1" spans="1:9">
      <c r="A21" s="14">
        <v>-17</v>
      </c>
      <c r="B21" s="10"/>
      <c r="C21" s="10" t="s">
        <v>77</v>
      </c>
      <c r="D21" s="10" t="s">
        <v>60</v>
      </c>
      <c r="E21" s="10">
        <v>6</v>
      </c>
      <c r="F21" s="10">
        <v>908</v>
      </c>
      <c r="G21" s="12">
        <f t="shared" si="0"/>
        <v>5448</v>
      </c>
      <c r="H21" s="13">
        <f>F21*汇总!$C$22/100</f>
        <v>0</v>
      </c>
      <c r="I21" s="13">
        <f t="shared" si="1"/>
        <v>0</v>
      </c>
    </row>
    <row r="22" ht="25" customHeight="1" spans="1:9">
      <c r="A22" s="14">
        <v>-18</v>
      </c>
      <c r="B22" s="10"/>
      <c r="C22" s="10" t="s">
        <v>78</v>
      </c>
      <c r="D22" s="10" t="s">
        <v>60</v>
      </c>
      <c r="E22" s="10">
        <v>4</v>
      </c>
      <c r="F22" s="10">
        <v>1214</v>
      </c>
      <c r="G22" s="12">
        <f t="shared" si="0"/>
        <v>4856</v>
      </c>
      <c r="H22" s="13">
        <f>F22*汇总!$C$22/100</f>
        <v>0</v>
      </c>
      <c r="I22" s="13">
        <f t="shared" si="1"/>
        <v>0</v>
      </c>
    </row>
    <row r="23" ht="27" spans="1:9">
      <c r="A23" s="10">
        <v>3</v>
      </c>
      <c r="B23" s="10" t="s">
        <v>79</v>
      </c>
      <c r="C23" s="10"/>
      <c r="D23" s="10"/>
      <c r="E23" s="10">
        <v>0</v>
      </c>
      <c r="F23" s="10"/>
      <c r="G23" s="12"/>
      <c r="H23" s="13">
        <f>F23*汇总!$C$22/100</f>
        <v>0</v>
      </c>
      <c r="I23" s="13">
        <f t="shared" si="1"/>
        <v>0</v>
      </c>
    </row>
    <row r="24" ht="25" customHeight="1" spans="1:9">
      <c r="A24" s="14">
        <v>-1</v>
      </c>
      <c r="B24" s="10" t="s">
        <v>80</v>
      </c>
      <c r="C24" s="10" t="s">
        <v>81</v>
      </c>
      <c r="D24" s="10" t="s">
        <v>82</v>
      </c>
      <c r="E24" s="10">
        <v>1320</v>
      </c>
      <c r="F24" s="10">
        <v>27</v>
      </c>
      <c r="G24" s="12">
        <f t="shared" ref="G24:G43" si="2">E24*F24</f>
        <v>35640</v>
      </c>
      <c r="H24" s="13">
        <f>F24*汇总!$C$22/100</f>
        <v>0</v>
      </c>
      <c r="I24" s="13">
        <f t="shared" si="1"/>
        <v>0</v>
      </c>
    </row>
    <row r="25" ht="25" customHeight="1" spans="1:9">
      <c r="A25" s="14">
        <v>-2</v>
      </c>
      <c r="B25" s="10" t="s">
        <v>83</v>
      </c>
      <c r="C25" s="10" t="s">
        <v>84</v>
      </c>
      <c r="D25" s="10" t="s">
        <v>82</v>
      </c>
      <c r="E25" s="10">
        <v>1320</v>
      </c>
      <c r="F25" s="10">
        <v>39</v>
      </c>
      <c r="G25" s="12">
        <f t="shared" si="2"/>
        <v>51480</v>
      </c>
      <c r="H25" s="13">
        <f>F25*汇总!$C$22/100</f>
        <v>0</v>
      </c>
      <c r="I25" s="13">
        <f t="shared" si="1"/>
        <v>0</v>
      </c>
    </row>
    <row r="26" ht="32" customHeight="1" spans="1:9">
      <c r="A26" s="14">
        <v>-3</v>
      </c>
      <c r="B26" s="10" t="s">
        <v>85</v>
      </c>
      <c r="C26" s="10" t="s">
        <v>86</v>
      </c>
      <c r="D26" s="10" t="s">
        <v>82</v>
      </c>
      <c r="E26" s="10">
        <v>1320</v>
      </c>
      <c r="F26" s="10">
        <v>138</v>
      </c>
      <c r="G26" s="12">
        <f t="shared" si="2"/>
        <v>182160</v>
      </c>
      <c r="H26" s="13">
        <f>F26*汇总!$C$22/100</f>
        <v>0</v>
      </c>
      <c r="I26" s="13">
        <f t="shared" si="1"/>
        <v>0</v>
      </c>
    </row>
    <row r="27" ht="32" customHeight="1" spans="1:9">
      <c r="A27" s="14">
        <v>-4</v>
      </c>
      <c r="B27" s="10" t="s">
        <v>87</v>
      </c>
      <c r="C27" s="10" t="s">
        <v>88</v>
      </c>
      <c r="D27" s="10" t="s">
        <v>82</v>
      </c>
      <c r="E27" s="10">
        <v>660</v>
      </c>
      <c r="F27" s="10">
        <v>89</v>
      </c>
      <c r="G27" s="12">
        <f t="shared" si="2"/>
        <v>58740</v>
      </c>
      <c r="H27" s="13">
        <f>F27*汇总!$C$22/100</f>
        <v>0</v>
      </c>
      <c r="I27" s="13">
        <f t="shared" si="1"/>
        <v>0</v>
      </c>
    </row>
    <row r="28" ht="32" customHeight="1" spans="1:9">
      <c r="A28" s="14">
        <v>-5</v>
      </c>
      <c r="B28" s="10" t="s">
        <v>89</v>
      </c>
      <c r="C28" s="10" t="s">
        <v>90</v>
      </c>
      <c r="D28" s="10" t="s">
        <v>82</v>
      </c>
      <c r="E28" s="10">
        <v>660</v>
      </c>
      <c r="F28" s="10">
        <v>84</v>
      </c>
      <c r="G28" s="12">
        <f t="shared" si="2"/>
        <v>55440</v>
      </c>
      <c r="H28" s="13">
        <f>F28*汇总!$C$22/100</f>
        <v>0</v>
      </c>
      <c r="I28" s="13">
        <f t="shared" si="1"/>
        <v>0</v>
      </c>
    </row>
    <row r="29" ht="32" customHeight="1" spans="1:9">
      <c r="A29" s="14">
        <v>-6</v>
      </c>
      <c r="B29" s="10" t="s">
        <v>91</v>
      </c>
      <c r="C29" s="10" t="s">
        <v>88</v>
      </c>
      <c r="D29" s="10" t="s">
        <v>82</v>
      </c>
      <c r="E29" s="10">
        <v>330</v>
      </c>
      <c r="F29" s="10">
        <v>89</v>
      </c>
      <c r="G29" s="12">
        <f t="shared" si="2"/>
        <v>29370</v>
      </c>
      <c r="H29" s="13">
        <f>F29*汇总!$C$22/100</f>
        <v>0</v>
      </c>
      <c r="I29" s="13">
        <f t="shared" si="1"/>
        <v>0</v>
      </c>
    </row>
    <row r="30" ht="32" customHeight="1" spans="1:9">
      <c r="A30" s="14">
        <v>-7</v>
      </c>
      <c r="B30" s="10" t="s">
        <v>92</v>
      </c>
      <c r="C30" s="10" t="s">
        <v>93</v>
      </c>
      <c r="D30" s="10" t="s">
        <v>82</v>
      </c>
      <c r="E30" s="10">
        <v>330</v>
      </c>
      <c r="F30" s="10">
        <v>123</v>
      </c>
      <c r="G30" s="12">
        <f t="shared" si="2"/>
        <v>40590</v>
      </c>
      <c r="H30" s="13">
        <f>F30*汇总!$C$22/100</f>
        <v>0</v>
      </c>
      <c r="I30" s="13">
        <f t="shared" si="1"/>
        <v>0</v>
      </c>
    </row>
    <row r="31" ht="25" customHeight="1" spans="1:9">
      <c r="A31" s="14">
        <v>-8</v>
      </c>
      <c r="B31" s="10" t="s">
        <v>94</v>
      </c>
      <c r="C31" s="10" t="s">
        <v>95</v>
      </c>
      <c r="D31" s="10" t="s">
        <v>82</v>
      </c>
      <c r="E31" s="10">
        <v>660</v>
      </c>
      <c r="F31" s="10">
        <v>88</v>
      </c>
      <c r="G31" s="12">
        <f t="shared" si="2"/>
        <v>58080</v>
      </c>
      <c r="H31" s="13">
        <f>F31*汇总!$C$22/100</f>
        <v>0</v>
      </c>
      <c r="I31" s="13">
        <f t="shared" si="1"/>
        <v>0</v>
      </c>
    </row>
    <row r="32" ht="25" customHeight="1" spans="1:9">
      <c r="A32" s="14">
        <v>-9</v>
      </c>
      <c r="B32" s="10" t="s">
        <v>96</v>
      </c>
      <c r="C32" s="10" t="s">
        <v>97</v>
      </c>
      <c r="D32" s="10" t="s">
        <v>82</v>
      </c>
      <c r="E32" s="10">
        <v>660</v>
      </c>
      <c r="F32" s="10">
        <v>50</v>
      </c>
      <c r="G32" s="12">
        <f t="shared" si="2"/>
        <v>33000</v>
      </c>
      <c r="H32" s="13">
        <f>F32*汇总!$C$22/100</f>
        <v>0</v>
      </c>
      <c r="I32" s="13">
        <f t="shared" si="1"/>
        <v>0</v>
      </c>
    </row>
    <row r="33" ht="25" customHeight="1" spans="1:9">
      <c r="A33" s="14">
        <v>-10</v>
      </c>
      <c r="B33" s="10" t="s">
        <v>98</v>
      </c>
      <c r="C33" s="10" t="s">
        <v>99</v>
      </c>
      <c r="D33" s="10" t="s">
        <v>82</v>
      </c>
      <c r="E33" s="10">
        <v>660</v>
      </c>
      <c r="F33" s="10">
        <v>15</v>
      </c>
      <c r="G33" s="12">
        <f t="shared" si="2"/>
        <v>9900</v>
      </c>
      <c r="H33" s="13">
        <f>F33*汇总!$C$22/100</f>
        <v>0</v>
      </c>
      <c r="I33" s="13">
        <f t="shared" si="1"/>
        <v>0</v>
      </c>
    </row>
    <row r="34" ht="25" customHeight="1" spans="1:9">
      <c r="A34" s="14">
        <v>-11</v>
      </c>
      <c r="B34" s="10" t="s">
        <v>100</v>
      </c>
      <c r="C34" s="10" t="s">
        <v>101</v>
      </c>
      <c r="D34" s="10" t="s">
        <v>82</v>
      </c>
      <c r="E34" s="10">
        <v>337.315</v>
      </c>
      <c r="F34" s="10">
        <v>127</v>
      </c>
      <c r="G34" s="12">
        <f t="shared" si="2"/>
        <v>42839.005</v>
      </c>
      <c r="H34" s="13">
        <f>F34*汇总!$C$22/100</f>
        <v>0</v>
      </c>
      <c r="I34" s="13">
        <f t="shared" si="1"/>
        <v>0</v>
      </c>
    </row>
    <row r="35" ht="25" customHeight="1" spans="1:9">
      <c r="A35" s="14">
        <v>-12</v>
      </c>
      <c r="B35" s="10" t="s">
        <v>102</v>
      </c>
      <c r="C35" s="10" t="s">
        <v>103</v>
      </c>
      <c r="D35" s="10" t="s">
        <v>82</v>
      </c>
      <c r="E35" s="10">
        <v>330</v>
      </c>
      <c r="F35" s="10">
        <v>53</v>
      </c>
      <c r="G35" s="12">
        <f t="shared" si="2"/>
        <v>17490</v>
      </c>
      <c r="H35" s="13">
        <f>F35*汇总!$C$22/100</f>
        <v>0</v>
      </c>
      <c r="I35" s="13">
        <f t="shared" si="1"/>
        <v>0</v>
      </c>
    </row>
    <row r="36" ht="25" customHeight="1" spans="1:9">
      <c r="A36" s="14">
        <v>-13</v>
      </c>
      <c r="B36" s="10" t="s">
        <v>104</v>
      </c>
      <c r="C36" s="10" t="s">
        <v>105</v>
      </c>
      <c r="D36" s="10" t="s">
        <v>60</v>
      </c>
      <c r="E36" s="10">
        <v>13</v>
      </c>
      <c r="F36" s="10">
        <v>125</v>
      </c>
      <c r="G36" s="12">
        <f t="shared" si="2"/>
        <v>1625</v>
      </c>
      <c r="H36" s="13">
        <f>F36*汇总!$C$22/100</f>
        <v>0</v>
      </c>
      <c r="I36" s="13">
        <f t="shared" si="1"/>
        <v>0</v>
      </c>
    </row>
    <row r="37" ht="25" customHeight="1" spans="1:9">
      <c r="A37" s="14">
        <v>-14</v>
      </c>
      <c r="B37" s="10" t="s">
        <v>106</v>
      </c>
      <c r="C37" s="10" t="s">
        <v>107</v>
      </c>
      <c r="D37" s="10" t="s">
        <v>60</v>
      </c>
      <c r="E37" s="10">
        <v>6</v>
      </c>
      <c r="F37" s="10">
        <v>520</v>
      </c>
      <c r="G37" s="12">
        <f t="shared" si="2"/>
        <v>3120</v>
      </c>
      <c r="H37" s="13">
        <f>F37*汇总!$C$22/100</f>
        <v>0</v>
      </c>
      <c r="I37" s="13">
        <f t="shared" si="1"/>
        <v>0</v>
      </c>
    </row>
    <row r="38" ht="25" customHeight="1" spans="1:9">
      <c r="A38" s="14">
        <v>-15</v>
      </c>
      <c r="B38" s="10" t="s">
        <v>108</v>
      </c>
      <c r="C38" s="10" t="s">
        <v>109</v>
      </c>
      <c r="D38" s="10" t="s">
        <v>60</v>
      </c>
      <c r="E38" s="10">
        <v>6</v>
      </c>
      <c r="F38" s="10">
        <v>540</v>
      </c>
      <c r="G38" s="12">
        <f t="shared" si="2"/>
        <v>3240</v>
      </c>
      <c r="H38" s="13">
        <f>F38*汇总!$C$22/100</f>
        <v>0</v>
      </c>
      <c r="I38" s="13">
        <f t="shared" si="1"/>
        <v>0</v>
      </c>
    </row>
    <row r="39" ht="25" customHeight="1" spans="1:9">
      <c r="A39" s="14">
        <v>-16</v>
      </c>
      <c r="B39" s="10" t="s">
        <v>110</v>
      </c>
      <c r="C39" s="10" t="s">
        <v>109</v>
      </c>
      <c r="D39" s="10" t="s">
        <v>60</v>
      </c>
      <c r="E39" s="10">
        <v>6</v>
      </c>
      <c r="F39" s="10">
        <v>991</v>
      </c>
      <c r="G39" s="12">
        <f t="shared" si="2"/>
        <v>5946</v>
      </c>
      <c r="H39" s="13">
        <f>F39*汇总!$C$22/100</f>
        <v>0</v>
      </c>
      <c r="I39" s="13">
        <f t="shared" si="1"/>
        <v>0</v>
      </c>
    </row>
    <row r="40" ht="25" customHeight="1" spans="1:9">
      <c r="A40" s="14">
        <v>-17</v>
      </c>
      <c r="B40" s="10" t="s">
        <v>111</v>
      </c>
      <c r="C40" s="10" t="s">
        <v>112</v>
      </c>
      <c r="D40" s="10" t="s">
        <v>60</v>
      </c>
      <c r="E40" s="10">
        <v>6</v>
      </c>
      <c r="F40" s="10">
        <v>325</v>
      </c>
      <c r="G40" s="12">
        <f t="shared" si="2"/>
        <v>1950</v>
      </c>
      <c r="H40" s="13">
        <f>F40*汇总!$C$22/100</f>
        <v>0</v>
      </c>
      <c r="I40" s="13">
        <f t="shared" si="1"/>
        <v>0</v>
      </c>
    </row>
    <row r="41" ht="25" customHeight="1" spans="1:9">
      <c r="A41" s="14">
        <v>-18</v>
      </c>
      <c r="B41" s="10" t="s">
        <v>113</v>
      </c>
      <c r="C41" s="10" t="s">
        <v>114</v>
      </c>
      <c r="D41" s="10" t="s">
        <v>60</v>
      </c>
      <c r="E41" s="10">
        <v>13</v>
      </c>
      <c r="F41" s="10">
        <v>661</v>
      </c>
      <c r="G41" s="12">
        <f t="shared" si="2"/>
        <v>8593</v>
      </c>
      <c r="H41" s="13">
        <f>F41*汇总!$C$22/100</f>
        <v>0</v>
      </c>
      <c r="I41" s="13">
        <f t="shared" si="1"/>
        <v>0</v>
      </c>
    </row>
    <row r="42" ht="25" customHeight="1" spans="1:9">
      <c r="A42" s="14">
        <v>-19</v>
      </c>
      <c r="B42" s="10" t="s">
        <v>115</v>
      </c>
      <c r="C42" s="10" t="s">
        <v>114</v>
      </c>
      <c r="D42" s="10" t="s">
        <v>60</v>
      </c>
      <c r="E42" s="10">
        <v>4</v>
      </c>
      <c r="F42" s="10">
        <v>964</v>
      </c>
      <c r="G42" s="12">
        <f t="shared" si="2"/>
        <v>3856</v>
      </c>
      <c r="H42" s="13">
        <f>F42*汇总!$C$22/100</f>
        <v>0</v>
      </c>
      <c r="I42" s="13">
        <f t="shared" si="1"/>
        <v>0</v>
      </c>
    </row>
    <row r="43" ht="25" customHeight="1" spans="1:9">
      <c r="A43" s="14">
        <v>-20</v>
      </c>
      <c r="B43" s="10" t="s">
        <v>116</v>
      </c>
      <c r="C43" s="10" t="s">
        <v>114</v>
      </c>
      <c r="D43" s="10" t="s">
        <v>60</v>
      </c>
      <c r="E43" s="10">
        <v>4</v>
      </c>
      <c r="F43" s="10">
        <v>736</v>
      </c>
      <c r="G43" s="12">
        <f t="shared" si="2"/>
        <v>2944</v>
      </c>
      <c r="H43" s="13">
        <f>F43*汇总!$C$22/100</f>
        <v>0</v>
      </c>
      <c r="I43" s="13">
        <f t="shared" si="1"/>
        <v>0</v>
      </c>
    </row>
    <row r="44" s="1" customFormat="1" ht="34" customHeight="1" spans="1:9">
      <c r="A44" s="15" t="s">
        <v>117</v>
      </c>
      <c r="B44" s="16"/>
      <c r="C44" s="16"/>
      <c r="D44" s="16"/>
      <c r="E44" s="16"/>
      <c r="F44" s="16"/>
      <c r="G44" s="17">
        <f>SUM(G3:G43)</f>
        <v>751389.005</v>
      </c>
      <c r="H44" s="16"/>
      <c r="I44" s="17">
        <f>SUM(I3:I43)</f>
        <v>0</v>
      </c>
    </row>
    <row r="45" ht="62" customHeight="1" spans="1:9">
      <c r="A45" s="18" t="s">
        <v>118</v>
      </c>
      <c r="B45" s="19"/>
      <c r="C45" s="19"/>
      <c r="D45" s="19"/>
      <c r="E45" s="19"/>
      <c r="F45" s="19"/>
      <c r="G45" s="20"/>
      <c r="H45" s="19"/>
      <c r="I45" s="20"/>
    </row>
  </sheetData>
  <sheetProtection algorithmName="SHA-512" hashValue="7F9hxCPS0ubQs9Qdzqron95jqidov6np352OCKbbnsQf0JqVU84ER3uziadv5liCvRrr6Oud+bceLFyAJ+10Nw==" saltValue="RfUas7DVHdicviev9+D98Q==" spinCount="100000" sheet="1" objects="1" scenarios="1"/>
  <mergeCells count="5">
    <mergeCell ref="A1:I1"/>
    <mergeCell ref="A44:D44"/>
    <mergeCell ref="A45:I45"/>
    <mergeCell ref="B5:B15"/>
    <mergeCell ref="B16:B2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零星工程（2026年）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秦鑫伟</dc:creator>
  <cp:lastModifiedBy>1</cp:lastModifiedBy>
  <dcterms:created xsi:type="dcterms:W3CDTF">2023-07-11T15:06:00Z</dcterms:created>
  <cp:lastPrinted>2025-11-24T07:27:00Z</cp:lastPrinted>
  <dcterms:modified xsi:type="dcterms:W3CDTF">2025-12-02T08:53:38Z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B7B2EC82ED27461F8099E8BD7A3AD25A_13</vt:lpwstr>
  </property>
  <property fmtid="{D5CDD505-2E9C-101B-9397-08002B2CF9AE}" pid="3" name="KSOProductBuildVer">
    <vt:lpwstr>2052-12.1.0.23542</vt:lpwstr>
  </property>
</Properties>
</file>