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2"/>
  </bookViews>
  <sheets>
    <sheet name="扉-2 招标控制价扉页" sheetId="25" r:id="rId1"/>
    <sheet name="编制说明" sheetId="26" r:id="rId2"/>
    <sheet name="【01-1】总概（预）算汇总表" sheetId="6" r:id="rId3"/>
    <sheet name="如意路" sheetId="21" r:id="rId4"/>
    <sheet name="新京路连接线" sheetId="2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<sst xmlns="http://schemas.openxmlformats.org/spreadsheetml/2006/main" count="320" uniqueCount="157">
  <si>
    <t>沭阳县新河镇2025年度村级公益事业一事一议财政奖补
项目（分包二）</t>
  </si>
  <si>
    <t>工程</t>
  </si>
  <si>
    <t>招 标 控 制 价</t>
  </si>
  <si>
    <t xml:space="preserve">招标控制价   </t>
  </si>
  <si>
    <t>（小写）：</t>
  </si>
  <si>
    <t>（大写）：</t>
  </si>
  <si>
    <t>陆拾玖万捌仟贰佰玖拾叁元伍角整</t>
  </si>
  <si>
    <t>招  标  人：</t>
  </si>
  <si>
    <t>造价咨询人：</t>
  </si>
  <si>
    <t>（单位盖章）</t>
  </si>
  <si>
    <t>(单位资质专用章)</t>
  </si>
  <si>
    <t>法定代理人  
或其授权人：</t>
  </si>
  <si>
    <t>法定代理人  
  或其授权人：</t>
  </si>
  <si>
    <t>(签字或盖章)</t>
  </si>
  <si>
    <t>编  制  人：</t>
  </si>
  <si>
    <t>复  核  人：</t>
  </si>
  <si>
    <t>(造价人员签字盖专用章)</t>
  </si>
  <si>
    <t>(造价工程师签字盖专用章)</t>
  </si>
  <si>
    <t xml:space="preserve">编制时间：  </t>
  </si>
  <si>
    <t xml:space="preserve">复核时间：  </t>
  </si>
  <si>
    <t>扉-2</t>
  </si>
  <si>
    <t xml:space="preserve">  编制说明</t>
  </si>
  <si>
    <t>一、工程概况：</t>
  </si>
  <si>
    <t xml:space="preserve">  解桥村如意路新建混凝土道路总计长度约830米，路面宽3.5米，新建φ600mmII级钢筋砼管道约54米；解桥村新京路连接线总计长度约560米，路面宽4米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</si>
  <si>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</si>
  <si>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</si>
  <si>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</si>
  <si>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</si>
  <si>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</si>
  <si>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</si>
  <si>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</si>
  <si>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</si>
  <si>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</si>
  <si>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</si>
  <si>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</si>
  <si>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</si>
  <si>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</si>
  <si>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</si>
  <si>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</si>
  <si>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</si>
  <si>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</si>
  <si>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</si>
  <si>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</si>
  <si>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</si>
  <si>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</si>
  <si>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</si>
  <si>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</si>
  <si>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总概（预）算汇总表</t>
  </si>
  <si>
    <t>建设项目名称沭阳县新河镇2025年度村级公益事业一事一议财政奖补项目（分包二）</t>
  </si>
  <si>
    <t>分项编号</t>
  </si>
  <si>
    <t>工程或费用名称</t>
  </si>
  <si>
    <t>如意路</t>
  </si>
  <si>
    <t>新京路连接线</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</si>
  <si>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</si>
  <si>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</si>
  <si>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</si>
  <si>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</si>
  <si>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</si>
  <si>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</si>
  <si>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</si>
  <si>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</si>
  <si>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</si>
  <si>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</si>
  <si>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</si>
  <si>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</si>
  <si>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</si>
  <si>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</si>
  <si>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</si>
  <si>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</si>
  <si>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</si>
  <si>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</si>
  <si>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</si>
  <si>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</si>
  <si>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</si>
  <si>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</si>
  <si>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</si>
  <si>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</si>
  <si>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</si>
  <si>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</si>
  <si>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</si>
  <si>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</si>
  <si>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</si>
  <si>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工程量清单表</t>
  </si>
  <si>
    <t>合同段：如意路</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</si>
  <si>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</si>
  <si>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</si>
  <si>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</si>
  <si>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</si>
  <si>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</si>
  <si>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</si>
  <si>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</si>
  <si>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</si>
  <si>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</si>
  <si>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</si>
  <si>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</si>
  <si>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</si>
  <si>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</si>
  <si>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</si>
  <si>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</si>
  <si>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</si>
  <si>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</si>
  <si>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</si>
  <si>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</si>
  <si>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</si>
  <si>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</si>
  <si>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</si>
  <si>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</si>
  <si>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</si>
  <si>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</si>
  <si>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</si>
  <si>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</si>
  <si>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第100章 合计</t>
  </si>
  <si>
    <t>202</t>
  </si>
  <si>
    <t>场地清理</t>
  </si>
  <si>
    <t>202-2</t>
  </si>
  <si>
    <t>挖除旧路面</t>
  </si>
  <si>
    <t>原有混凝土地坪拆除，具体厚度以现场实际为准，该项目拆除部分的废旧料残值自行抵扣，现已将该费用在招标控制价中扣除，请投标人在投标报价时需综合考虑此费用，拆除后的废旧料归中标人所有，由中标人自行处置，结算时不得增加任何相关费用。</t>
  </si>
  <si>
    <t>m2</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</si>
  <si>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</si>
  <si>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</si>
  <si>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</si>
  <si>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</si>
  <si>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</si>
  <si>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第200章 合计</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</si>
  <si>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</si>
  <si>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</si>
  <si>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</si>
  <si>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</si>
  <si>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</si>
  <si>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</si>
  <si>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</si>
  <si>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</si>
  <si>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</si>
  <si>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</si>
  <si>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</si>
  <si>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</si>
  <si>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</si>
  <si>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</si>
  <si>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第300章 合计</t>
  </si>
  <si>
    <t>419</t>
  </si>
  <si>
    <t>圆管涵及倒虹吸管涵</t>
  </si>
  <si>
    <t>419-1</t>
  </si>
  <si>
    <t>φ600mmII级钢筋砼管道，含土方开挖、土方回填、砼基础、涵管接缝等一切相关费用</t>
  </si>
  <si>
    <t>m</t>
  </si>
  <si>
    <t>第400章 合计</t>
  </si>
  <si>
    <t>604</t>
  </si>
  <si>
    <t>道路交通标志</t>
  </si>
  <si>
    <t>604-1</t>
  </si>
  <si>
    <t>单柱式交通标志</t>
  </si>
  <si>
    <t>路铭牌：长800mm*宽600mm，采用黑色大理石，含底座、制作安装、碑面刻字等一切相关费用</t>
  </si>
  <si>
    <t>个</t>
  </si>
  <si>
    <t>单柱式交通标志，含钢筋砼基础具体做法及要求以甲方意见为准</t>
  </si>
  <si>
    <t>604-10</t>
  </si>
  <si>
    <t>警示柱</t>
  </si>
  <si>
    <t>警示柱，具体做法及要求详见图纸</t>
  </si>
  <si>
    <t>第600章 合计</t>
  </si>
  <si>
    <t>合同段：新京路连接线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</si>
</sst>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b/>
      <sz val="22"/>
      <name val="宋体"/>
      <charset val="134"/>
    </font>
    <font>
      <b/>
      <sz val="12"/>
      <name val="宋体"/>
      <charset val="134"/>
    </font>
    <font>
      <sz val="11"/>
      <name val="宋体"/>
      <charset val="134"/>
    </font>
    <font>
      <sz val="12"/>
      <name val="宋体"/>
      <charset val="134"/>
    </font>
    <font>
      <sz val="1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19" fillId="0" borderId="0" applyNumberFormat="0" applyFill="0" applyBorder="0" applyAlignment="0" applyProtection="0">
      <alignment vertical="center"/>
    </xf>
    <xf numFmtId="0" fontId="20" fillId="4" borderId="27" applyNumberFormat="0" applyAlignment="0" applyProtection="0">
      <alignment vertical="center"/>
    </xf>
    <xf numFmtId="0" fontId="21" fillId="5" borderId="28" applyNumberFormat="0" applyAlignment="0" applyProtection="0">
      <alignment vertical="center"/>
    </xf>
    <xf numFmtId="0" fontId="22" fillId="5" borderId="27" applyNumberFormat="0" applyAlignment="0" applyProtection="0">
      <alignment vertical="center"/>
    </xf>
    <xf numFmtId="0" fontId="23" fillId="6" borderId="29" applyNumberFormat="0" applyAlignment="0" applyProtection="0">
      <alignment vertical="center"/>
    </xf>
    <xf numFmtId="0" fontId="24" fillId="0" borderId="30" applyNumberFormat="0" applyFill="0" applyAlignment="0" applyProtection="0">
      <alignment vertical="center"/>
    </xf>
    <xf numFmtId="0" fontId="25" fillId="0" borderId="3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cellStyleXfs>
  <cellXfs count="65">
    <xf numFmtId="0" fontId="0" fillId="0" borderId="0" xfId="49"/>
    <xf numFmtId="0" fontId="0" fillId="0" borderId="0" xfId="49" applyFont="1" applyFill="1" applyAlignment="1"/>
    <xf numFmtId="176" fontId="0" fillId="0" borderId="0" xfId="49" applyNumberFormat="1" applyFont="1" applyFill="1" applyAlignment="1"/>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176" fontId="2" fillId="2" borderId="0" xfId="49" applyNumberFormat="1"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0" fontId="2" fillId="2" borderId="5" xfId="49" applyFont="1" applyFill="1" applyBorder="1" applyAlignment="1" applyProtection="1">
      <alignment horizontal="right" vertical="center" wrapText="1"/>
      <protection locked="0"/>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5" xfId="49" applyNumberFormat="1" applyFont="1" applyFill="1" applyBorder="1" applyAlignment="1">
      <alignment horizontal="right"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176" fontId="2" fillId="2" borderId="12" xfId="49" applyNumberFormat="1" applyFont="1" applyFill="1" applyBorder="1" applyAlignment="1">
      <alignment horizontal="right" vertical="center" wrapText="1"/>
    </xf>
    <xf numFmtId="176" fontId="2" fillId="2" borderId="0" xfId="49" applyNumberFormat="1" applyFont="1" applyFill="1" applyAlignment="1">
      <alignment horizontal="left" vertical="center" wrapText="1"/>
    </xf>
    <xf numFmtId="0" fontId="0" fillId="0" borderId="0" xfId="0" applyFont="1" applyFill="1" applyAlignment="1"/>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5" fillId="0" borderId="17" xfId="0" applyFont="1" applyFill="1" applyBorder="1" applyAlignment="1">
      <alignment vertical="center" wrapText="1"/>
    </xf>
    <xf numFmtId="0" fontId="5" fillId="0" borderId="16" xfId="0" applyFont="1" applyFill="1" applyBorder="1" applyAlignment="1">
      <alignment vertical="center"/>
    </xf>
    <xf numFmtId="0" fontId="5" fillId="0" borderId="0"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1" fillId="2" borderId="21" xfId="49" applyFont="1" applyFill="1" applyBorder="1" applyAlignment="1">
      <alignment horizontal="center" wrapText="1"/>
    </xf>
    <xf numFmtId="0" fontId="1" fillId="2" borderId="0" xfId="49" applyFont="1" applyFill="1" applyAlignment="1">
      <alignment horizontal="left" wrapText="1"/>
    </xf>
    <xf numFmtId="0" fontId="6" fillId="2" borderId="0" xfId="49" applyFont="1" applyFill="1" applyAlignment="1">
      <alignment horizontal="center" vertical="center" wrapText="1"/>
    </xf>
    <xf numFmtId="0" fontId="7" fillId="2" borderId="0" xfId="49" applyFont="1" applyFill="1" applyAlignment="1">
      <alignment horizontal="right" wrapText="1"/>
    </xf>
    <xf numFmtId="0" fontId="8" fillId="2" borderId="0" xfId="49" applyFont="1" applyFill="1" applyAlignment="1">
      <alignment horizontal="center" wrapText="1"/>
    </xf>
    <xf numFmtId="176" fontId="9" fillId="2" borderId="21" xfId="49" applyNumberFormat="1" applyFont="1" applyFill="1" applyBorder="1" applyAlignment="1">
      <alignment horizontal="center" wrapText="1"/>
    </xf>
    <xf numFmtId="0" fontId="7" fillId="2" borderId="0" xfId="49" applyFont="1" applyFill="1" applyAlignment="1">
      <alignment horizontal="left" wrapText="1"/>
    </xf>
    <xf numFmtId="0" fontId="9" fillId="2" borderId="22" xfId="49" applyFont="1" applyFill="1" applyBorder="1" applyAlignment="1">
      <alignment horizontal="center" wrapText="1"/>
    </xf>
    <xf numFmtId="0" fontId="9" fillId="2" borderId="0" xfId="49" applyFont="1" applyFill="1" applyAlignment="1">
      <alignment horizontal="left" wrapText="1"/>
    </xf>
    <xf numFmtId="0" fontId="9" fillId="2" borderId="23" xfId="49" applyFont="1" applyFill="1" applyBorder="1" applyAlignment="1">
      <alignment horizontal="left" wrapText="1"/>
    </xf>
    <xf numFmtId="0" fontId="10" fillId="2" borderId="23" xfId="49" applyFont="1" applyFill="1" applyBorder="1" applyAlignment="1">
      <alignment horizontal="center" vertical="center" wrapText="1"/>
    </xf>
    <xf numFmtId="0" fontId="9" fillId="2" borderId="21" xfId="49" applyFont="1" applyFill="1" applyBorder="1" applyAlignment="1">
      <alignment horizontal="left" wrapText="1"/>
    </xf>
    <xf numFmtId="0" fontId="7" fillId="2" borderId="0" xfId="49" applyFont="1" applyFill="1" applyAlignment="1">
      <alignment horizontal="right" vertical="center" wrapText="1"/>
    </xf>
    <xf numFmtId="0" fontId="10" fillId="2" borderId="23" xfId="49" applyFont="1" applyFill="1" applyBorder="1" applyAlignment="1">
      <alignment horizontal="center" vertical="top" wrapText="1"/>
    </xf>
    <xf numFmtId="0" fontId="10" fillId="2" borderId="0" xfId="49" applyFont="1" applyFill="1" applyAlignment="1">
      <alignment horizontal="center" wrapText="1"/>
    </xf>
    <xf numFmtId="0" fontId="10"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23"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GridLines="0" tabSelected="1" workbookViewId="0">
      <selection activeCell="D4" sqref="D4:G4"/>
    </sheetView>
  </sheetViews>
  <sheetFormatPr defaultColWidth="9" defaultRowHeight="12" outlineLevelCol="6"/>
  <cols>
    <col min="1" max="1" width="15.5809523809524" customWidth="1"/>
    <col min="2" max="2" width="9.5047619047619" customWidth="1"/>
    <col min="3" max="3" width="6.5047619047619" customWidth="1"/>
    <col min="4" max="4" width="17.6666666666667" customWidth="1"/>
    <col min="5" max="5" width="27.1714285714286" customWidth="1"/>
    <col min="6" max="6" width="1.66666666666667" customWidth="1"/>
    <col min="7" max="7" width="32" customWidth="1"/>
    <col min="8" max="8" width="11.7142857142857"/>
  </cols>
  <sheetData>
    <row r="1" ht="69.75" customHeight="1" spans="1:7">
      <c r="A1" s="5"/>
      <c r="B1" s="5"/>
      <c r="C1" s="47" t="s">
        <v>0</v>
      </c>
      <c r="D1" s="47"/>
      <c r="E1" s="47"/>
      <c r="F1" s="47"/>
      <c r="G1" s="48" t="s">
        <v>1</v>
      </c>
    </row>
    <row r="2" ht="75" customHeight="1" spans="1:7">
      <c r="A2" s="49" t="s">
        <v>2</v>
      </c>
      <c r="B2" s="49"/>
      <c r="C2" s="49"/>
      <c r="D2" s="49"/>
      <c r="E2" s="49"/>
      <c r="F2" s="49"/>
      <c r="G2" s="49"/>
    </row>
    <row r="3" ht="37.5" customHeight="1" spans="1:7">
      <c r="A3" s="50" t="s">
        <v>3</v>
      </c>
      <c r="B3" s="51" t="s">
        <v>4</v>
      </c>
      <c r="C3" s="51"/>
      <c r="D3" s="52">
        <v>698293.5</v>
      </c>
      <c r="E3" s="52"/>
      <c r="F3" s="52"/>
      <c r="G3" s="52"/>
    </row>
    <row r="4" ht="29.25" customHeight="1" spans="1:7">
      <c r="A4" s="53"/>
      <c r="B4" s="51" t="s">
        <v>5</v>
      </c>
      <c r="C4" s="51"/>
      <c r="D4" s="54" t="s">
        <v>6</v>
      </c>
      <c r="E4" s="54"/>
      <c r="F4" s="54"/>
      <c r="G4" s="54"/>
    </row>
    <row r="5" ht="24" customHeight="1" spans="1:7">
      <c r="A5" s="55"/>
      <c r="B5" s="55"/>
      <c r="C5" s="55"/>
      <c r="D5" s="56"/>
      <c r="E5" s="57"/>
      <c r="F5" s="57"/>
      <c r="G5" s="57"/>
    </row>
    <row r="6" ht="71.25" customHeight="1" spans="1:7">
      <c r="A6" s="53" t="s">
        <v>7</v>
      </c>
      <c r="B6" s="58"/>
      <c r="C6" s="58"/>
      <c r="D6" s="58"/>
      <c r="E6" s="50" t="s">
        <v>8</v>
      </c>
      <c r="F6" s="58"/>
      <c r="G6" s="58"/>
    </row>
    <row r="7" ht="29.25" customHeight="1" spans="1:7">
      <c r="A7" s="59"/>
      <c r="B7" s="60" t="s">
        <v>9</v>
      </c>
      <c r="C7" s="60"/>
      <c r="D7" s="60"/>
      <c r="E7" s="61"/>
      <c r="F7" s="62" t="s">
        <v>10</v>
      </c>
      <c r="G7" s="62"/>
    </row>
    <row r="8" ht="71.25" customHeight="1" spans="1:7">
      <c r="A8" s="53" t="s">
        <v>11</v>
      </c>
      <c r="B8" s="58"/>
      <c r="C8" s="58"/>
      <c r="D8" s="58"/>
      <c r="E8" s="50" t="s">
        <v>12</v>
      </c>
      <c r="F8" s="58"/>
      <c r="G8" s="58"/>
    </row>
    <row r="9" ht="29.25" customHeight="1" spans="1:7">
      <c r="A9" s="53"/>
      <c r="B9" s="60" t="s">
        <v>13</v>
      </c>
      <c r="C9" s="60"/>
      <c r="D9" s="60"/>
      <c r="E9" s="61"/>
      <c r="F9" s="60" t="s">
        <v>13</v>
      </c>
      <c r="G9" s="60"/>
    </row>
    <row r="10" ht="71.25" customHeight="1" spans="1:7">
      <c r="A10" s="53" t="s">
        <v>14</v>
      </c>
      <c r="B10" s="58"/>
      <c r="C10" s="58"/>
      <c r="D10" s="58"/>
      <c r="E10" s="50" t="s">
        <v>15</v>
      </c>
      <c r="F10" s="58"/>
      <c r="G10" s="58"/>
    </row>
    <row r="11" ht="29.25" customHeight="1" spans="1:7">
      <c r="A11" s="50"/>
      <c r="B11" s="60" t="s">
        <v>16</v>
      </c>
      <c r="C11" s="60"/>
      <c r="D11" s="60"/>
      <c r="E11" s="63"/>
      <c r="F11" s="64" t="s">
        <v>17</v>
      </c>
      <c r="G11" s="64"/>
    </row>
    <row r="12" ht="71.25" customHeight="1" spans="1:7">
      <c r="A12" s="53" t="s">
        <v>18</v>
      </c>
      <c r="B12" s="58"/>
      <c r="C12" s="58"/>
      <c r="D12" s="58"/>
      <c r="E12" s="50" t="s">
        <v>19</v>
      </c>
      <c r="F12" s="58"/>
      <c r="G12" s="58"/>
    </row>
    <row r="13" ht="18" customHeight="1" spans="1:7">
      <c r="A13" s="5"/>
      <c r="B13" s="5"/>
      <c r="C13" s="6"/>
      <c r="D13" s="6"/>
      <c r="E13" s="6"/>
      <c r="F13" s="6"/>
      <c r="G13" s="7" t="s">
        <v>20</v>
      </c>
    </row>
  </sheetData>
  <mergeCells count="25">
    <mergeCell ref="A1:B1"/>
    <mergeCell ref="C1:F1"/>
    <mergeCell ref="A2:G2"/>
    <mergeCell ref="B3:C3"/>
    <mergeCell ref="D3:G3"/>
    <mergeCell ref="B4:C4"/>
    <mergeCell ref="D4:G4"/>
    <mergeCell ref="B5:C5"/>
    <mergeCell ref="F5:G5"/>
    <mergeCell ref="B6:D6"/>
    <mergeCell ref="F6:G6"/>
    <mergeCell ref="B7:D7"/>
    <mergeCell ref="F7:G7"/>
    <mergeCell ref="B8:D8"/>
    <mergeCell ref="F8:G8"/>
    <mergeCell ref="B9:D9"/>
    <mergeCell ref="F9:G9"/>
    <mergeCell ref="B10:D10"/>
    <mergeCell ref="F10:G10"/>
    <mergeCell ref="B11:D11"/>
    <mergeCell ref="F11:G11"/>
    <mergeCell ref="B12:D12"/>
    <mergeCell ref="F12:G12"/>
    <mergeCell ref="A13:B13"/>
    <mergeCell ref="C13:F13"/>
  </mergeCells>
  <printOptions horizontalCentered="1"/>
  <pageMargins left="0.275"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85" zoomScaleNormal="100" workbookViewId="0">
      <selection activeCell="A8" sqref="A8:I8"/>
    </sheetView>
  </sheetViews>
  <sheetFormatPr defaultColWidth="7.71428571428571" defaultRowHeight="12"/>
  <cols>
    <col min="1" max="1" width="13.7142857142857" style="31" customWidth="1"/>
    <col min="2" max="2" width="15.1428571428571" style="31" customWidth="1"/>
    <col min="3" max="3" width="14.4285714285714" style="31" customWidth="1"/>
    <col min="4" max="4" width="14.5714285714286" style="31" customWidth="1"/>
    <col min="5" max="5" width="12.4285714285714" style="31" customWidth="1"/>
    <col min="6" max="6" width="13.2857142857143" style="31" customWidth="1"/>
    <col min="7" max="7" width="12.7142857142857" style="31" customWidth="1"/>
    <col min="8" max="8" width="13.2857142857143" style="31" customWidth="1"/>
    <col min="9" max="9" width="11.4285714285714" style="31" customWidth="1"/>
    <col min="10" max="16384" width="7.71428571428571" style="31"/>
  </cols>
  <sheetData>
    <row r="1" ht="25.5" customHeight="1" spans="1:9">
      <c r="A1" s="32" t="s">
        <v>21</v>
      </c>
      <c r="B1" s="33"/>
      <c r="C1" s="33"/>
      <c r="D1" s="33"/>
      <c r="E1" s="33"/>
      <c r="F1" s="33"/>
      <c r="G1" s="33"/>
      <c r="H1" s="33"/>
      <c r="I1" s="34"/>
    </row>
    <row r="2" ht="24" customHeight="1" spans="1:9">
      <c r="A2" s="35" t="s">
        <v>22</v>
      </c>
      <c r="B2" s="36"/>
      <c r="C2" s="36"/>
      <c r="D2" s="36"/>
      <c r="E2" s="36"/>
      <c r="F2" s="36"/>
      <c r="G2" s="36"/>
      <c r="H2" s="36"/>
      <c r="I2" s="37"/>
    </row>
    <row r="3" ht="105" customHeight="1" spans="1:9">
      <c r="A3" s="38" t="s">
        <v>23</v>
      </c>
      <c r="B3" s="39"/>
      <c r="C3" s="39"/>
      <c r="D3" s="39"/>
      <c r="E3" s="39"/>
      <c r="F3" s="39"/>
      <c r="G3" s="39"/>
      <c r="H3" s="39"/>
      <c r="I3" s="40"/>
    </row>
    <row r="4" ht="18.75" customHeight="1" spans="1:9">
      <c r="A4" s="35" t="s">
        <v>24</v>
      </c>
      <c r="B4" s="36"/>
      <c r="C4" s="36"/>
      <c r="D4" s="36"/>
      <c r="E4" s="36"/>
      <c r="F4" s="36"/>
      <c r="G4" s="36"/>
      <c r="H4" s="36"/>
      <c r="I4" s="37"/>
    </row>
    <row r="5" ht="24" customHeight="1" spans="1:9">
      <c r="A5" s="41" t="s">
        <v>25</v>
      </c>
      <c r="B5" s="42"/>
      <c r="C5" s="42"/>
      <c r="D5" s="42"/>
      <c r="E5" s="42"/>
      <c r="F5" s="42"/>
      <c r="G5" s="42"/>
      <c r="H5" s="42"/>
      <c r="I5" s="43"/>
    </row>
    <row r="6" ht="24" customHeight="1" spans="1:9">
      <c r="A6" s="41" t="s">
        <v>26</v>
      </c>
      <c r="B6" s="42"/>
      <c r="C6" s="42"/>
      <c r="D6" s="42"/>
      <c r="E6" s="42"/>
      <c r="F6" s="42"/>
      <c r="G6" s="42"/>
      <c r="H6" s="42"/>
      <c r="I6" s="43"/>
    </row>
    <row r="7" ht="24" customHeight="1" spans="1:9">
      <c r="A7" s="41" t="s">
        <v>27</v>
      </c>
      <c r="B7" s="42"/>
      <c r="C7" s="42"/>
      <c r="D7" s="42"/>
      <c r="E7" s="42"/>
      <c r="F7" s="42"/>
      <c r="G7" s="42"/>
      <c r="H7" s="42"/>
      <c r="I7" s="43"/>
    </row>
    <row r="8" ht="24" customHeight="1" spans="1:9">
      <c r="A8" s="41" t="s">
        <v>28</v>
      </c>
      <c r="B8" s="42"/>
      <c r="C8" s="42"/>
      <c r="D8" s="42"/>
      <c r="E8" s="42"/>
      <c r="F8" s="42"/>
      <c r="G8" s="42"/>
      <c r="H8" s="42"/>
      <c r="I8" s="43"/>
    </row>
    <row r="9" ht="24" customHeight="1" spans="1:9">
      <c r="A9" s="41" t="s">
        <v>29</v>
      </c>
      <c r="B9" s="42"/>
      <c r="C9" s="42"/>
      <c r="D9" s="42"/>
      <c r="E9" s="42"/>
      <c r="F9" s="42"/>
      <c r="G9" s="42"/>
      <c r="H9" s="42"/>
      <c r="I9" s="43"/>
    </row>
    <row r="10" ht="22.5" customHeight="1" spans="1:9">
      <c r="A10" s="35" t="s">
        <v>30</v>
      </c>
      <c r="B10" s="36"/>
      <c r="C10" s="36"/>
      <c r="D10" s="36"/>
      <c r="E10" s="36"/>
      <c r="F10" s="36"/>
      <c r="G10" s="36"/>
      <c r="H10" s="36"/>
      <c r="I10" s="37"/>
    </row>
    <row r="11" ht="48" customHeight="1" spans="1:9">
      <c r="A11" s="38" t="s">
        <v>31</v>
      </c>
      <c r="B11" s="39"/>
      <c r="C11" s="39"/>
      <c r="D11" s="39"/>
      <c r="E11" s="39"/>
      <c r="F11" s="39"/>
      <c r="G11" s="39"/>
      <c r="H11" s="39"/>
      <c r="I11" s="40"/>
    </row>
    <row r="12" ht="30" customHeight="1" spans="1:9">
      <c r="A12" s="38" t="s">
        <v>32</v>
      </c>
      <c r="B12" s="39"/>
      <c r="C12" s="39"/>
      <c r="D12" s="39"/>
      <c r="E12" s="39"/>
      <c r="F12" s="39"/>
      <c r="G12" s="39"/>
      <c r="H12" s="39"/>
      <c r="I12" s="40"/>
    </row>
    <row r="13" ht="48.75" customHeight="1" spans="1:9">
      <c r="A13" s="38" t="s">
        <v>33</v>
      </c>
      <c r="B13" s="39"/>
      <c r="C13" s="39"/>
      <c r="D13" s="39"/>
      <c r="E13" s="39"/>
      <c r="F13" s="39"/>
      <c r="G13" s="39"/>
      <c r="H13" s="39"/>
      <c r="I13" s="40"/>
    </row>
    <row r="14" ht="40.5" customHeight="1" spans="1:9">
      <c r="A14" s="38" t="s">
        <v>34</v>
      </c>
      <c r="B14" s="39"/>
      <c r="C14" s="39"/>
      <c r="D14" s="39"/>
      <c r="E14" s="39"/>
      <c r="F14" s="39"/>
      <c r="G14" s="39"/>
      <c r="H14" s="39"/>
      <c r="I14" s="40"/>
    </row>
    <row r="15" ht="37.5" customHeight="1" spans="1:9">
      <c r="A15" s="38" t="s">
        <v>35</v>
      </c>
      <c r="B15" s="39"/>
      <c r="C15" s="39"/>
      <c r="D15" s="39"/>
      <c r="E15" s="39"/>
      <c r="F15" s="39"/>
      <c r="G15" s="39"/>
      <c r="H15" s="39"/>
      <c r="I15" s="40"/>
    </row>
    <row r="16" ht="37.5" customHeight="1" spans="1:9">
      <c r="A16" s="38" t="s">
        <v>36</v>
      </c>
      <c r="B16" s="39"/>
      <c r="C16" s="39"/>
      <c r="D16" s="39"/>
      <c r="E16" s="39"/>
      <c r="F16" s="39"/>
      <c r="G16" s="39"/>
      <c r="H16" s="39"/>
      <c r="I16" s="40"/>
    </row>
    <row r="17" ht="24.75" customHeight="1" spans="1:9">
      <c r="A17" s="35" t="s">
        <v>37</v>
      </c>
      <c r="B17" s="36"/>
      <c r="C17" s="36"/>
      <c r="D17" s="36"/>
      <c r="E17" s="36"/>
      <c r="F17" s="36"/>
      <c r="G17" s="36"/>
      <c r="H17" s="36"/>
      <c r="I17" s="37"/>
    </row>
    <row r="18" ht="35.25" customHeight="1" spans="1:9">
      <c r="A18" s="38" t="s">
        <v>38</v>
      </c>
      <c r="B18" s="39"/>
      <c r="C18" s="39"/>
      <c r="D18" s="39"/>
      <c r="E18" s="39"/>
      <c r="F18" s="39"/>
      <c r="G18" s="39"/>
      <c r="H18" s="39"/>
      <c r="I18" s="40"/>
    </row>
    <row r="19" ht="23.25" customHeight="1" spans="1:9">
      <c r="A19" s="38" t="s">
        <v>39</v>
      </c>
      <c r="B19" s="39"/>
      <c r="C19" s="39"/>
      <c r="D19" s="39"/>
      <c r="E19" s="39"/>
      <c r="F19" s="39"/>
      <c r="G19" s="39"/>
      <c r="H19" s="39"/>
      <c r="I19" s="40"/>
    </row>
    <row r="20" ht="48.75" customHeight="1" spans="1:9">
      <c r="A20" s="38" t="s">
        <v>40</v>
      </c>
      <c r="B20" s="39"/>
      <c r="C20" s="39"/>
      <c r="D20" s="39"/>
      <c r="E20" s="39"/>
      <c r="F20" s="39"/>
      <c r="G20" s="39"/>
      <c r="H20" s="39"/>
      <c r="I20" s="40"/>
    </row>
    <row r="21" ht="36" customHeight="1" spans="1:9">
      <c r="A21" s="38" t="s">
        <v>41</v>
      </c>
      <c r="B21" s="39"/>
      <c r="C21" s="39"/>
      <c r="D21" s="39"/>
      <c r="E21" s="39"/>
      <c r="F21" s="39"/>
      <c r="G21" s="39"/>
      <c r="H21" s="39"/>
      <c r="I21" s="40"/>
    </row>
    <row r="22" ht="39.75" customHeight="1" spans="1:9">
      <c r="A22" s="38" t="s">
        <v>42</v>
      </c>
      <c r="B22" s="39"/>
      <c r="C22" s="39"/>
      <c r="D22" s="39"/>
      <c r="E22" s="39"/>
      <c r="F22" s="39"/>
      <c r="G22" s="39"/>
      <c r="H22" s="39"/>
      <c r="I22" s="40"/>
    </row>
    <row r="23" ht="36" customHeight="1" spans="1:9">
      <c r="A23" s="38" t="s">
        <v>43</v>
      </c>
      <c r="B23" s="39"/>
      <c r="C23" s="39"/>
      <c r="D23" s="39"/>
      <c r="E23" s="39"/>
      <c r="F23" s="39"/>
      <c r="G23" s="39"/>
      <c r="H23" s="39"/>
      <c r="I23" s="40"/>
    </row>
    <row r="24" ht="23.25" customHeight="1" spans="1:9">
      <c r="A24" s="38" t="s">
        <v>44</v>
      </c>
      <c r="B24" s="39"/>
      <c r="C24" s="39"/>
      <c r="D24" s="39"/>
      <c r="E24" s="39"/>
      <c r="F24" s="39"/>
      <c r="G24" s="39"/>
      <c r="H24" s="39"/>
      <c r="I24" s="40"/>
    </row>
    <row r="25" ht="36.75" customHeight="1" spans="1:9">
      <c r="A25" s="38" t="s">
        <v>45</v>
      </c>
      <c r="B25" s="39"/>
      <c r="C25" s="39"/>
      <c r="D25" s="39"/>
      <c r="E25" s="39"/>
      <c r="F25" s="39"/>
      <c r="G25" s="39"/>
      <c r="H25" s="39"/>
      <c r="I25" s="40"/>
    </row>
    <row r="26" ht="59.25" customHeight="1" spans="1:9">
      <c r="A26" s="44" t="s">
        <v>46</v>
      </c>
      <c r="B26" s="45"/>
      <c r="C26" s="45"/>
      <c r="D26" s="45"/>
      <c r="E26" s="45"/>
      <c r="F26" s="45"/>
      <c r="G26" s="45"/>
      <c r="H26" s="45"/>
      <c r="I26" s="46"/>
    </row>
  </sheetData>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topLeftCell="A2" workbookViewId="0">
      <selection activeCell="C4" sqref="C4"/>
    </sheetView>
  </sheetViews>
  <sheetFormatPr defaultColWidth="9" defaultRowHeight="12" outlineLevelCol="4"/>
  <cols>
    <col min="1" max="1" width="8.57142857142857" style="1" customWidth="1"/>
    <col min="2" max="2" width="21.5714285714286" style="1" customWidth="1"/>
    <col min="3" max="5" width="20.7142857142857" style="2" customWidth="1"/>
    <col min="6" max="16384" width="9" style="1"/>
  </cols>
  <sheetData>
    <row r="1" ht="26.25" customHeight="1" spans="1:5">
      <c r="A1" s="3" t="s">
        <v>47</v>
      </c>
      <c r="B1" s="3"/>
      <c r="C1" s="4"/>
      <c r="D1" s="4"/>
      <c r="E1" s="4"/>
    </row>
    <row r="2" ht="38" customHeight="1" spans="1:5">
      <c r="A2" s="5" t="s">
        <v>48</v>
      </c>
      <c r="B2" s="5"/>
      <c r="C2" s="8"/>
      <c r="D2" s="8"/>
      <c r="E2" s="8"/>
    </row>
    <row r="3" ht="30" customHeight="1" spans="1:5">
      <c r="A3" s="9" t="s">
        <v>49</v>
      </c>
      <c r="B3" s="10" t="s">
        <v>50</v>
      </c>
      <c r="C3" s="24" t="s">
        <v>51</v>
      </c>
      <c r="D3" s="24" t="s">
        <v>52</v>
      </c>
      <c r="E3" s="24" t="s">
        <v>53</v>
      </c>
    </row>
    <row r="4" ht="30" customHeight="1" spans="1:5">
      <c r="A4" s="12"/>
      <c r="B4" s="13"/>
      <c r="C4" s="25" t="s">
        <v>54</v>
      </c>
      <c r="D4" s="25" t="s">
        <v>54</v>
      </c>
      <c r="E4" s="25"/>
    </row>
    <row r="5" ht="28" customHeight="1" spans="1:5">
      <c r="A5" s="12" t="s">
        <v>55</v>
      </c>
      <c r="B5" s="15" t="s">
        <v>56</v>
      </c>
      <c r="C5" s="26">
        <f>SUM(C6:C10)</f>
        <v>400709.4778</v>
      </c>
      <c r="D5" s="26">
        <f>SUM(D6:D10)</f>
        <v>297584.0256</v>
      </c>
      <c r="E5" s="26">
        <f>SUM(E6:E10)</f>
        <v>698293.5034</v>
      </c>
    </row>
    <row r="6" ht="28" customHeight="1" spans="1:5">
      <c r="A6" s="12" t="s">
        <v>57</v>
      </c>
      <c r="B6" s="15" t="s">
        <v>58</v>
      </c>
      <c r="C6" s="26">
        <f>+如意路!G46</f>
        <v>10988.18</v>
      </c>
      <c r="D6" s="26">
        <f>+新京路连接线!G46</f>
        <v>8160.29</v>
      </c>
      <c r="E6" s="26">
        <f>SUM(C6:D6)</f>
        <v>19148.47</v>
      </c>
    </row>
    <row r="7" ht="28" customHeight="1" spans="1:5">
      <c r="A7" s="12" t="s">
        <v>59</v>
      </c>
      <c r="B7" s="15" t="s">
        <v>60</v>
      </c>
      <c r="C7" s="26">
        <f>+如意路!G87</f>
        <v>4654.914</v>
      </c>
      <c r="D7" s="26">
        <f>+新京路连接线!G92</f>
        <v>4584.5</v>
      </c>
      <c r="E7" s="26">
        <f>SUM(C7:D7)</f>
        <v>9239.414</v>
      </c>
    </row>
    <row r="8" ht="28" customHeight="1" spans="1:5">
      <c r="A8" s="12" t="s">
        <v>61</v>
      </c>
      <c r="B8" s="15" t="s">
        <v>62</v>
      </c>
      <c r="C8" s="26">
        <f>+如意路!G131</f>
        <v>366749.2838</v>
      </c>
      <c r="D8" s="26">
        <f>+新京路连接线!G136</f>
        <v>280315.1856</v>
      </c>
      <c r="E8" s="26">
        <f>SUM(C8:D8)</f>
        <v>647064.4694</v>
      </c>
    </row>
    <row r="9" ht="28" customHeight="1" spans="1:5">
      <c r="A9" s="12" t="s">
        <v>63</v>
      </c>
      <c r="B9" s="15" t="s">
        <v>64</v>
      </c>
      <c r="C9" s="26">
        <f>+如意路!G180</f>
        <v>12469.14</v>
      </c>
      <c r="D9" s="26">
        <v>0</v>
      </c>
      <c r="E9" s="26">
        <f>SUM(C9:D9)</f>
        <v>12469.14</v>
      </c>
    </row>
    <row r="10" ht="28" customHeight="1" spans="1:5">
      <c r="A10" s="12" t="s">
        <v>65</v>
      </c>
      <c r="B10" s="15" t="s">
        <v>66</v>
      </c>
      <c r="C10" s="26">
        <f>+如意路!G228</f>
        <v>5847.96</v>
      </c>
      <c r="D10" s="26">
        <f>+新京路连接线!G184</f>
        <v>4524.05</v>
      </c>
      <c r="E10" s="26">
        <f>SUM(C10:D10)</f>
        <v>10372.01</v>
      </c>
    </row>
    <row r="11" ht="40" customHeight="1" spans="1:5">
      <c r="A11" s="12"/>
      <c r="B11" s="15" t="s">
        <v>67</v>
      </c>
      <c r="C11" s="26"/>
      <c r="D11" s="26"/>
      <c r="E11" s="26"/>
    </row>
    <row r="12" ht="28" customHeight="1" spans="1:5">
      <c r="A12" s="12"/>
      <c r="B12" s="15" t="s">
        <v>68</v>
      </c>
      <c r="C12" s="26">
        <f>+C5+C11</f>
        <v>400709.4778</v>
      </c>
      <c r="D12" s="26">
        <f>+D5+D11</f>
        <v>297584.0256</v>
      </c>
      <c r="E12" s="26">
        <f>+E5+E11</f>
        <v>698293.5034</v>
      </c>
    </row>
    <row r="13" ht="28" customHeight="1" spans="1:5">
      <c r="A13" s="12" t="s">
        <v>69</v>
      </c>
      <c r="B13" s="15" t="s">
        <v>70</v>
      </c>
      <c r="C13" s="26"/>
      <c r="D13" s="26"/>
      <c r="E13" s="26"/>
    </row>
    <row r="14" ht="28" customHeight="1" spans="1:5">
      <c r="A14" s="12" t="s">
        <v>71</v>
      </c>
      <c r="B14" s="15" t="s">
        <v>72</v>
      </c>
      <c r="C14" s="26"/>
      <c r="D14" s="26"/>
      <c r="E14" s="26"/>
    </row>
    <row r="15" ht="28" customHeight="1" spans="1:5">
      <c r="A15" s="12" t="s">
        <v>73</v>
      </c>
      <c r="B15" s="15" t="s">
        <v>74</v>
      </c>
      <c r="C15" s="26"/>
      <c r="D15" s="26"/>
      <c r="E15" s="26"/>
    </row>
    <row r="16" ht="28" customHeight="1" spans="1:5">
      <c r="A16" s="12" t="s">
        <v>75</v>
      </c>
      <c r="B16" s="15" t="s">
        <v>76</v>
      </c>
      <c r="C16" s="26"/>
      <c r="D16" s="26"/>
      <c r="E16" s="26"/>
    </row>
    <row r="17" ht="28" customHeight="1" spans="1:5">
      <c r="A17" s="12" t="s">
        <v>77</v>
      </c>
      <c r="B17" s="15" t="s">
        <v>78</v>
      </c>
      <c r="C17" s="26"/>
      <c r="D17" s="26"/>
      <c r="E17" s="26"/>
    </row>
    <row r="18" ht="28" customHeight="1" spans="1:5">
      <c r="A18" s="12" t="s">
        <v>79</v>
      </c>
      <c r="B18" s="15" t="s">
        <v>80</v>
      </c>
      <c r="C18" s="26">
        <f>+C12</f>
        <v>400709.4778</v>
      </c>
      <c r="D18" s="26">
        <f>+D12</f>
        <v>297584.0256</v>
      </c>
      <c r="E18" s="26">
        <f>SUM(C18:D18)</f>
        <v>698293.5034</v>
      </c>
    </row>
    <row r="19" ht="28" customHeight="1" spans="1:5">
      <c r="A19" s="12"/>
      <c r="B19" s="15"/>
      <c r="C19" s="26"/>
      <c r="D19" s="26"/>
      <c r="E19" s="26"/>
    </row>
    <row r="20" ht="28" customHeight="1" spans="1:5">
      <c r="A20" s="12"/>
      <c r="B20" s="15"/>
      <c r="C20" s="26"/>
      <c r="D20" s="26"/>
      <c r="E20" s="26"/>
    </row>
    <row r="21" ht="28" customHeight="1" spans="1:5">
      <c r="A21" s="12"/>
      <c r="B21" s="15"/>
      <c r="C21" s="26"/>
      <c r="D21" s="26"/>
      <c r="E21" s="26"/>
    </row>
    <row r="22" ht="28" customHeight="1" spans="1:5">
      <c r="A22" s="12"/>
      <c r="B22" s="15"/>
      <c r="C22" s="26"/>
      <c r="D22" s="26"/>
      <c r="E22" s="26"/>
    </row>
    <row r="23" ht="28" customHeight="1" spans="1:5">
      <c r="A23" s="12"/>
      <c r="B23" s="15"/>
      <c r="C23" s="26"/>
      <c r="D23" s="26"/>
      <c r="E23" s="26"/>
    </row>
    <row r="24" ht="28" customHeight="1" spans="1:5">
      <c r="A24" s="12"/>
      <c r="B24" s="15"/>
      <c r="C24" s="26"/>
      <c r="D24" s="26"/>
      <c r="E24" s="26"/>
    </row>
    <row r="25" ht="28" customHeight="1" spans="1:5">
      <c r="A25" s="27"/>
      <c r="B25" s="28"/>
      <c r="C25" s="29"/>
      <c r="D25" s="29"/>
      <c r="E25" s="29"/>
    </row>
    <row r="26" ht="28" customHeight="1" spans="1:5">
      <c r="A26" s="5" t="s">
        <v>81</v>
      </c>
      <c r="B26" s="5"/>
      <c r="C26" s="30"/>
      <c r="D26" s="30"/>
      <c r="E26" s="30"/>
    </row>
  </sheetData>
  <sheetProtection algorithmName="SHA-512" hashValue="8W197Ur5dYU5MnQFPxVQ+e2DWJJM/WG78gEL/s3wDG46O4GG3VKv6foztor0xGpXvVhmXvA7Mpyr4nADf4FT5g==" saltValue="hIk+bN18gnlONGgkSLYfQQ==" spinCount="100000" sheet="1" objects="1"/>
  <mergeCells count="8">
    <mergeCell ref="A1:E1"/>
    <mergeCell ref="A2:B2"/>
    <mergeCell ref="C2:E2"/>
    <mergeCell ref="A26:B26"/>
    <mergeCell ref="C26:E26"/>
    <mergeCell ref="A3:A4"/>
    <mergeCell ref="B3:B4"/>
    <mergeCell ref="E3:E4"/>
  </mergeCells>
  <printOptions horizontalCentered="1"/>
  <pageMargins left="0.19975" right="0.19975" top="0.59375" bottom="0" header="0.59375" footer="0"/>
  <pageSetup paperSize="9" orientation="portrait"/>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9"/>
  <sheetViews>
    <sheetView showGridLines="0" workbookViewId="0">
      <selection activeCell="F14" sqref="F14"/>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82</v>
      </c>
      <c r="B1" s="3"/>
      <c r="C1" s="3"/>
      <c r="D1" s="3"/>
      <c r="E1" s="3"/>
      <c r="F1" s="3"/>
      <c r="G1" s="4"/>
    </row>
    <row r="2" ht="14.25" customHeight="1" spans="1:7">
      <c r="A2" s="5" t="s">
        <v>83</v>
      </c>
      <c r="B2" s="5"/>
      <c r="C2" s="6"/>
      <c r="D2" s="6"/>
      <c r="E2" s="6"/>
      <c r="F2" s="7"/>
      <c r="G2" s="8"/>
    </row>
    <row r="3" ht="14.25" customHeight="1" spans="1:7">
      <c r="A3" s="9" t="s">
        <v>58</v>
      </c>
      <c r="B3" s="10"/>
      <c r="C3" s="10"/>
      <c r="D3" s="10"/>
      <c r="E3" s="10"/>
      <c r="F3" s="10"/>
      <c r="G3" s="11"/>
    </row>
    <row r="4" ht="14.25" customHeight="1" spans="1:7">
      <c r="A4" s="12" t="s">
        <v>84</v>
      </c>
      <c r="B4" s="13" t="s">
        <v>85</v>
      </c>
      <c r="C4" s="13"/>
      <c r="D4" s="13" t="s">
        <v>86</v>
      </c>
      <c r="E4" s="13" t="s">
        <v>87</v>
      </c>
      <c r="F4" s="13" t="s">
        <v>88</v>
      </c>
      <c r="G4" s="14" t="s">
        <v>89</v>
      </c>
    </row>
    <row r="5" ht="14.25" customHeight="1" spans="1:7">
      <c r="A5" s="12" t="s">
        <v>90</v>
      </c>
      <c r="B5" s="15" t="s">
        <v>91</v>
      </c>
      <c r="C5" s="15"/>
      <c r="D5" s="13"/>
      <c r="E5" s="16"/>
      <c r="F5" s="16"/>
      <c r="G5" s="17"/>
    </row>
    <row r="6" ht="14.25" customHeight="1" spans="1:7">
      <c r="A6" s="12" t="s">
        <v>92</v>
      </c>
      <c r="B6" s="15" t="s">
        <v>93</v>
      </c>
      <c r="C6" s="15"/>
      <c r="D6" s="13"/>
      <c r="E6" s="16"/>
      <c r="F6" s="16"/>
      <c r="G6" s="17"/>
    </row>
    <row r="7" ht="25.5" customHeight="1" spans="1:7">
      <c r="A7" s="12" t="s">
        <v>94</v>
      </c>
      <c r="B7" s="15" t="s">
        <v>95</v>
      </c>
      <c r="C7" s="15"/>
      <c r="D7" s="13" t="s">
        <v>96</v>
      </c>
      <c r="E7" s="16">
        <v>1</v>
      </c>
      <c r="F7" s="18">
        <v>1169.16</v>
      </c>
      <c r="G7" s="17">
        <f>+E7*F7</f>
        <v>1169.16</v>
      </c>
    </row>
    <row r="8" ht="25.5" customHeight="1" spans="1:7">
      <c r="A8" s="12" t="s">
        <v>97</v>
      </c>
      <c r="B8" s="15" t="s">
        <v>98</v>
      </c>
      <c r="C8" s="15"/>
      <c r="D8" s="13" t="s">
        <v>96</v>
      </c>
      <c r="E8" s="16">
        <v>1</v>
      </c>
      <c r="F8" s="18">
        <v>389.72</v>
      </c>
      <c r="G8" s="17">
        <f t="shared" ref="G8:G14" si="0">+E8*F8</f>
        <v>389.72</v>
      </c>
    </row>
    <row r="9" ht="14.25" customHeight="1" spans="1:7">
      <c r="A9" s="12" t="s">
        <v>99</v>
      </c>
      <c r="B9" s="15" t="s">
        <v>100</v>
      </c>
      <c r="C9" s="15"/>
      <c r="D9" s="13"/>
      <c r="E9" s="16"/>
      <c r="F9" s="16"/>
      <c r="G9" s="17"/>
    </row>
    <row r="10" ht="14.25" customHeight="1" spans="1:7">
      <c r="A10" s="12" t="s">
        <v>101</v>
      </c>
      <c r="B10" s="15" t="s">
        <v>102</v>
      </c>
      <c r="C10" s="15"/>
      <c r="D10" s="13" t="s">
        <v>96</v>
      </c>
      <c r="E10" s="16">
        <v>1</v>
      </c>
      <c r="F10" s="18">
        <v>389.72</v>
      </c>
      <c r="G10" s="17">
        <f t="shared" si="0"/>
        <v>389.72</v>
      </c>
    </row>
    <row r="11" ht="14.25" customHeight="1" spans="1:7">
      <c r="A11" s="12" t="s">
        <v>103</v>
      </c>
      <c r="B11" s="15" t="s">
        <v>104</v>
      </c>
      <c r="C11" s="15"/>
      <c r="D11" s="13" t="s">
        <v>96</v>
      </c>
      <c r="E11" s="16">
        <v>1</v>
      </c>
      <c r="F11" s="18">
        <v>1948.61</v>
      </c>
      <c r="G11" s="17">
        <f t="shared" si="0"/>
        <v>1948.61</v>
      </c>
    </row>
    <row r="12" ht="25.5" customHeight="1" spans="1:7">
      <c r="A12" s="12" t="s">
        <v>105</v>
      </c>
      <c r="B12" s="15" t="s">
        <v>106</v>
      </c>
      <c r="C12" s="15"/>
      <c r="D12" s="13" t="s">
        <v>96</v>
      </c>
      <c r="E12" s="16">
        <v>1</v>
      </c>
      <c r="F12" s="16">
        <v>5921.81</v>
      </c>
      <c r="G12" s="17">
        <f t="shared" si="0"/>
        <v>5921.81</v>
      </c>
    </row>
    <row r="13" ht="14.25" customHeight="1" spans="1:7">
      <c r="A13" s="12" t="s">
        <v>107</v>
      </c>
      <c r="B13" s="15" t="s">
        <v>108</v>
      </c>
      <c r="C13" s="15"/>
      <c r="D13" s="13"/>
      <c r="E13" s="16"/>
      <c r="F13" s="16"/>
      <c r="G13" s="17"/>
    </row>
    <row r="14" ht="25.5" customHeight="1" spans="1:7">
      <c r="A14" s="12" t="s">
        <v>109</v>
      </c>
      <c r="B14" s="15" t="s">
        <v>110</v>
      </c>
      <c r="C14" s="15"/>
      <c r="D14" s="13" t="s">
        <v>96</v>
      </c>
      <c r="E14" s="16">
        <v>1</v>
      </c>
      <c r="F14" s="18">
        <v>1169.16</v>
      </c>
      <c r="G14" s="17">
        <f t="shared" si="0"/>
        <v>1169.16</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111</v>
      </c>
      <c r="B46" s="20"/>
      <c r="C46" s="20"/>
      <c r="D46" s="20"/>
      <c r="E46" s="20"/>
      <c r="F46" s="21"/>
      <c r="G46" s="22">
        <f>SUM(G7:G14)</f>
        <v>10988.18</v>
      </c>
    </row>
    <row r="47" ht="25.5" customHeight="1" spans="1:7">
      <c r="A47" s="5"/>
      <c r="B47" s="5"/>
      <c r="C47" s="6"/>
      <c r="D47" s="6"/>
      <c r="E47" s="6"/>
      <c r="F47" s="7"/>
      <c r="G47" s="8"/>
    </row>
    <row r="48" ht="26.25" customHeight="1" spans="1:7">
      <c r="A48" s="3" t="s">
        <v>82</v>
      </c>
      <c r="B48" s="3"/>
      <c r="C48" s="3"/>
      <c r="D48" s="3"/>
      <c r="E48" s="3"/>
      <c r="F48" s="3"/>
      <c r="G48" s="4"/>
    </row>
    <row r="49" ht="14.25" customHeight="1" spans="1:7">
      <c r="A49" s="5" t="s">
        <v>83</v>
      </c>
      <c r="B49" s="5"/>
      <c r="C49" s="6"/>
      <c r="D49" s="6"/>
      <c r="E49" s="6"/>
      <c r="F49" s="7"/>
      <c r="G49" s="8"/>
    </row>
    <row r="50" ht="14.25" customHeight="1" spans="1:7">
      <c r="A50" s="9" t="s">
        <v>60</v>
      </c>
      <c r="B50" s="10"/>
      <c r="C50" s="10"/>
      <c r="D50" s="10"/>
      <c r="E50" s="10"/>
      <c r="F50" s="10"/>
      <c r="G50" s="11"/>
    </row>
    <row r="51" ht="14.25" customHeight="1" spans="1:7">
      <c r="A51" s="12" t="s">
        <v>84</v>
      </c>
      <c r="B51" s="13" t="s">
        <v>85</v>
      </c>
      <c r="C51" s="13"/>
      <c r="D51" s="13" t="s">
        <v>86</v>
      </c>
      <c r="E51" s="13" t="s">
        <v>87</v>
      </c>
      <c r="F51" s="13" t="s">
        <v>88</v>
      </c>
      <c r="G51" s="14" t="s">
        <v>89</v>
      </c>
    </row>
    <row r="52" ht="14.25" customHeight="1" spans="1:7">
      <c r="A52" s="12" t="s">
        <v>112</v>
      </c>
      <c r="B52" s="15" t="s">
        <v>113</v>
      </c>
      <c r="C52" s="15"/>
      <c r="D52" s="13"/>
      <c r="E52" s="16"/>
      <c r="F52" s="16"/>
      <c r="G52" s="17"/>
    </row>
    <row r="53" ht="14.25" customHeight="1" spans="1:7">
      <c r="A53" s="12" t="s">
        <v>114</v>
      </c>
      <c r="B53" s="15" t="s">
        <v>115</v>
      </c>
      <c r="C53" s="15"/>
      <c r="D53" s="13"/>
      <c r="E53" s="16"/>
      <c r="F53" s="16"/>
      <c r="G53" s="17"/>
    </row>
    <row r="54" ht="93" customHeight="1" spans="1:7">
      <c r="A54" s="12" t="s">
        <v>94</v>
      </c>
      <c r="B54" s="15" t="s">
        <v>116</v>
      </c>
      <c r="C54" s="15"/>
      <c r="D54" s="13" t="s">
        <v>117</v>
      </c>
      <c r="E54" s="16">
        <v>326.2</v>
      </c>
      <c r="F54" s="23">
        <v>-4.43</v>
      </c>
      <c r="G54" s="17">
        <f>+E54*F54</f>
        <v>-1445.066</v>
      </c>
    </row>
    <row r="55" ht="14.25" customHeight="1" spans="1:7">
      <c r="A55" s="12" t="s">
        <v>118</v>
      </c>
      <c r="B55" s="15" t="s">
        <v>119</v>
      </c>
      <c r="C55" s="15"/>
      <c r="D55" s="13"/>
      <c r="E55" s="16"/>
      <c r="F55" s="16"/>
      <c r="G55" s="17"/>
    </row>
    <row r="56" ht="14.25" customHeight="1" spans="1:7">
      <c r="A56" s="12" t="s">
        <v>120</v>
      </c>
      <c r="B56" s="15" t="s">
        <v>121</v>
      </c>
      <c r="C56" s="15"/>
      <c r="D56" s="13"/>
      <c r="E56" s="16"/>
      <c r="F56" s="16"/>
      <c r="G56" s="17"/>
    </row>
    <row r="57" ht="70.5" customHeight="1" spans="1:7">
      <c r="A57" s="12" t="s">
        <v>94</v>
      </c>
      <c r="B57" s="15" t="s">
        <v>122</v>
      </c>
      <c r="C57" s="15"/>
      <c r="D57" s="13" t="s">
        <v>117</v>
      </c>
      <c r="E57" s="16">
        <v>3526</v>
      </c>
      <c r="F57" s="23">
        <v>1.73</v>
      </c>
      <c r="G57" s="17">
        <f>+E57*F57</f>
        <v>6099.98</v>
      </c>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4.25" customHeight="1" spans="1:7">
      <c r="A87" s="19" t="s">
        <v>123</v>
      </c>
      <c r="B87" s="20"/>
      <c r="C87" s="20"/>
      <c r="D87" s="20"/>
      <c r="E87" s="20"/>
      <c r="F87" s="21"/>
      <c r="G87" s="22">
        <f>SUM(G54:G57)</f>
        <v>4654.914</v>
      </c>
    </row>
    <row r="88" ht="25.5" customHeight="1" spans="1:7">
      <c r="A88" s="5"/>
      <c r="B88" s="5"/>
      <c r="C88" s="6"/>
      <c r="D88" s="6"/>
      <c r="E88" s="6"/>
      <c r="F88" s="7"/>
      <c r="G88" s="8"/>
    </row>
    <row r="89" ht="26.25" customHeight="1" spans="1:7">
      <c r="A89" s="3" t="s">
        <v>82</v>
      </c>
      <c r="B89" s="3"/>
      <c r="C89" s="3"/>
      <c r="D89" s="3"/>
      <c r="E89" s="3"/>
      <c r="F89" s="3"/>
      <c r="G89" s="4"/>
    </row>
    <row r="90" ht="14.25" customHeight="1" spans="1:7">
      <c r="A90" s="5" t="s">
        <v>83</v>
      </c>
      <c r="B90" s="5"/>
      <c r="C90" s="6"/>
      <c r="D90" s="6"/>
      <c r="E90" s="6"/>
      <c r="F90" s="7"/>
      <c r="G90" s="8"/>
    </row>
    <row r="91" ht="14.25" customHeight="1" spans="1:7">
      <c r="A91" s="9" t="s">
        <v>62</v>
      </c>
      <c r="B91" s="10"/>
      <c r="C91" s="10"/>
      <c r="D91" s="10"/>
      <c r="E91" s="10"/>
      <c r="F91" s="10"/>
      <c r="G91" s="11"/>
    </row>
    <row r="92" ht="14.25" customHeight="1" spans="1:7">
      <c r="A92" s="12" t="s">
        <v>84</v>
      </c>
      <c r="B92" s="13" t="s">
        <v>85</v>
      </c>
      <c r="C92" s="13"/>
      <c r="D92" s="13" t="s">
        <v>86</v>
      </c>
      <c r="E92" s="13" t="s">
        <v>87</v>
      </c>
      <c r="F92" s="13" t="s">
        <v>88</v>
      </c>
      <c r="G92" s="14" t="s">
        <v>89</v>
      </c>
    </row>
    <row r="93" ht="14.25" customHeight="1" spans="1:7">
      <c r="A93" s="12" t="s">
        <v>124</v>
      </c>
      <c r="B93" s="15" t="s">
        <v>125</v>
      </c>
      <c r="C93" s="15"/>
      <c r="D93" s="13"/>
      <c r="E93" s="16"/>
      <c r="F93" s="16"/>
      <c r="G93" s="17"/>
    </row>
    <row r="94" ht="14.25" customHeight="1" spans="1:7">
      <c r="A94" s="12" t="s">
        <v>126</v>
      </c>
      <c r="B94" s="15" t="s">
        <v>127</v>
      </c>
      <c r="C94" s="15"/>
      <c r="D94" s="13"/>
      <c r="E94" s="16"/>
      <c r="F94" s="16"/>
      <c r="G94" s="17"/>
    </row>
    <row r="95" ht="36.75" customHeight="1" spans="1:7">
      <c r="A95" s="12" t="s">
        <v>94</v>
      </c>
      <c r="B95" s="15" t="s">
        <v>128</v>
      </c>
      <c r="C95" s="15"/>
      <c r="D95" s="13" t="s">
        <v>117</v>
      </c>
      <c r="E95" s="16">
        <v>3277</v>
      </c>
      <c r="F95" s="23">
        <v>26.13</v>
      </c>
      <c r="G95" s="17">
        <f>+E95*F95</f>
        <v>85628.01</v>
      </c>
    </row>
    <row r="96" ht="14.25" customHeight="1" spans="1:7">
      <c r="A96" s="12" t="s">
        <v>129</v>
      </c>
      <c r="B96" s="15" t="s">
        <v>130</v>
      </c>
      <c r="C96" s="15"/>
      <c r="D96" s="13"/>
      <c r="E96" s="16"/>
      <c r="F96" s="16"/>
      <c r="G96" s="17"/>
    </row>
    <row r="97" ht="14.25" customHeight="1" spans="1:7">
      <c r="A97" s="12" t="s">
        <v>131</v>
      </c>
      <c r="B97" s="15" t="s">
        <v>130</v>
      </c>
      <c r="C97" s="15"/>
      <c r="D97" s="13"/>
      <c r="E97" s="16"/>
      <c r="F97" s="16"/>
      <c r="G97" s="17"/>
    </row>
    <row r="98" ht="36.75" customHeight="1" spans="1:7">
      <c r="A98" s="12" t="s">
        <v>94</v>
      </c>
      <c r="B98" s="15" t="s">
        <v>132</v>
      </c>
      <c r="C98" s="15"/>
      <c r="D98" s="13" t="s">
        <v>117</v>
      </c>
      <c r="E98" s="16">
        <v>2945</v>
      </c>
      <c r="F98" s="23">
        <v>95.19</v>
      </c>
      <c r="G98" s="17">
        <f>+E98*F98</f>
        <v>280334.55</v>
      </c>
    </row>
    <row r="99" ht="25.5" customHeight="1" spans="1:7">
      <c r="A99" s="12" t="s">
        <v>133</v>
      </c>
      <c r="B99" s="15" t="s">
        <v>134</v>
      </c>
      <c r="C99" s="15"/>
      <c r="D99" s="13"/>
      <c r="E99" s="16"/>
      <c r="F99" s="16"/>
      <c r="G99" s="17"/>
    </row>
    <row r="100" ht="36.75" customHeight="1" spans="1:7">
      <c r="A100" s="12" t="s">
        <v>135</v>
      </c>
      <c r="B100" s="15" t="s">
        <v>136</v>
      </c>
      <c r="C100" s="15"/>
      <c r="D100" s="13" t="s">
        <v>137</v>
      </c>
      <c r="E100" s="16">
        <v>137.78</v>
      </c>
      <c r="F100" s="23">
        <v>5.71</v>
      </c>
      <c r="G100" s="17">
        <f>+E100*F100</f>
        <v>786.7238</v>
      </c>
    </row>
    <row r="101" ht="13.5" customHeight="1" spans="1:7">
      <c r="A101" s="12"/>
      <c r="B101" s="15"/>
      <c r="C101" s="15"/>
      <c r="D101" s="13"/>
      <c r="E101" s="16"/>
      <c r="F101" s="16"/>
      <c r="G101" s="17"/>
    </row>
    <row r="102" ht="13.5" customHeight="1" spans="1:7">
      <c r="A102" s="12"/>
      <c r="B102" s="15"/>
      <c r="C102" s="15"/>
      <c r="D102" s="13"/>
      <c r="E102" s="16"/>
      <c r="F102" s="16"/>
      <c r="G102" s="17"/>
    </row>
    <row r="103" ht="13.5" customHeight="1" spans="1:7">
      <c r="A103" s="12"/>
      <c r="B103" s="15"/>
      <c r="C103" s="15"/>
      <c r="D103" s="13"/>
      <c r="E103" s="16"/>
      <c r="F103" s="16"/>
      <c r="G103" s="17"/>
    </row>
    <row r="104" ht="13.5" customHeight="1" spans="1:7">
      <c r="A104" s="12"/>
      <c r="B104" s="15"/>
      <c r="C104" s="15"/>
      <c r="D104" s="13"/>
      <c r="E104" s="16"/>
      <c r="F104" s="16"/>
      <c r="G104" s="17"/>
    </row>
    <row r="105" ht="13.5" customHeight="1" spans="1:7">
      <c r="A105" s="12"/>
      <c r="B105" s="15"/>
      <c r="C105" s="15"/>
      <c r="D105" s="13"/>
      <c r="E105" s="16"/>
      <c r="F105" s="16"/>
      <c r="G105" s="17"/>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4.25" customHeight="1" spans="1:7">
      <c r="A131" s="19" t="s">
        <v>138</v>
      </c>
      <c r="B131" s="20"/>
      <c r="C131" s="20"/>
      <c r="D131" s="20"/>
      <c r="E131" s="20"/>
      <c r="F131" s="21"/>
      <c r="G131" s="22">
        <f>SUM(G95:G100)</f>
        <v>366749.2838</v>
      </c>
    </row>
    <row r="132" ht="25.5" customHeight="1" spans="1:7">
      <c r="A132" s="5"/>
      <c r="B132" s="5"/>
      <c r="C132" s="6"/>
      <c r="D132" s="6"/>
      <c r="E132" s="6"/>
      <c r="F132" s="7"/>
      <c r="G132" s="8"/>
    </row>
    <row r="133" ht="26.25" customHeight="1" spans="1:7">
      <c r="A133" s="3" t="s">
        <v>82</v>
      </c>
      <c r="B133" s="3"/>
      <c r="C133" s="3"/>
      <c r="D133" s="3"/>
      <c r="E133" s="3"/>
      <c r="F133" s="3"/>
      <c r="G133" s="4"/>
    </row>
    <row r="134" ht="14.25" customHeight="1" spans="1:7">
      <c r="A134" s="5" t="s">
        <v>83</v>
      </c>
      <c r="B134" s="5"/>
      <c r="C134" s="6"/>
      <c r="D134" s="6"/>
      <c r="E134" s="6"/>
      <c r="F134" s="7"/>
      <c r="G134" s="8"/>
    </row>
    <row r="135" ht="14.25" customHeight="1" spans="1:7">
      <c r="A135" s="9" t="s">
        <v>64</v>
      </c>
      <c r="B135" s="10"/>
      <c r="C135" s="10"/>
      <c r="D135" s="10"/>
      <c r="E135" s="10"/>
      <c r="F135" s="10"/>
      <c r="G135" s="11"/>
    </row>
    <row r="136" ht="14.25" customHeight="1" spans="1:7">
      <c r="A136" s="12" t="s">
        <v>84</v>
      </c>
      <c r="B136" s="13" t="s">
        <v>85</v>
      </c>
      <c r="C136" s="13"/>
      <c r="D136" s="13" t="s">
        <v>86</v>
      </c>
      <c r="E136" s="13" t="s">
        <v>87</v>
      </c>
      <c r="F136" s="13" t="s">
        <v>88</v>
      </c>
      <c r="G136" s="14" t="s">
        <v>89</v>
      </c>
    </row>
    <row r="137" ht="14.25" customHeight="1" spans="1:7">
      <c r="A137" s="12" t="s">
        <v>139</v>
      </c>
      <c r="B137" s="15" t="s">
        <v>140</v>
      </c>
      <c r="C137" s="15"/>
      <c r="D137" s="13"/>
      <c r="E137" s="16"/>
      <c r="F137" s="16"/>
      <c r="G137" s="17"/>
    </row>
    <row r="138" ht="36.75" customHeight="1" spans="1:7">
      <c r="A138" s="12" t="s">
        <v>141</v>
      </c>
      <c r="B138" s="15" t="s">
        <v>142</v>
      </c>
      <c r="C138" s="15"/>
      <c r="D138" s="13" t="s">
        <v>143</v>
      </c>
      <c r="E138" s="16">
        <v>54</v>
      </c>
      <c r="F138" s="23">
        <v>230.91</v>
      </c>
      <c r="G138" s="17">
        <f>+E138*F138</f>
        <v>12469.14</v>
      </c>
    </row>
    <row r="139" ht="13.5" customHeight="1" spans="1:7">
      <c r="A139" s="12"/>
      <c r="B139" s="15"/>
      <c r="C139" s="15"/>
      <c r="D139" s="13"/>
      <c r="E139" s="16"/>
      <c r="F139" s="16"/>
      <c r="G139" s="17"/>
    </row>
    <row r="140" ht="13.5" customHeight="1" spans="1:7">
      <c r="A140" s="12"/>
      <c r="B140" s="15"/>
      <c r="C140" s="15"/>
      <c r="D140" s="13"/>
      <c r="E140" s="16"/>
      <c r="F140" s="16"/>
      <c r="G140" s="17"/>
    </row>
    <row r="141" ht="13.5" customHeight="1" spans="1:7">
      <c r="A141" s="12"/>
      <c r="B141" s="15"/>
      <c r="C141" s="15"/>
      <c r="D141" s="13"/>
      <c r="E141" s="16"/>
      <c r="F141" s="16"/>
      <c r="G141" s="17"/>
    </row>
    <row r="142" ht="13.5" customHeight="1" spans="1:7">
      <c r="A142" s="12"/>
      <c r="B142" s="15"/>
      <c r="C142" s="15"/>
      <c r="D142" s="13"/>
      <c r="E142" s="16"/>
      <c r="F142" s="16"/>
      <c r="G142" s="17"/>
    </row>
    <row r="143" ht="13.5" customHeight="1" spans="1:7">
      <c r="A143" s="12"/>
      <c r="B143" s="15"/>
      <c r="C143" s="15"/>
      <c r="D143" s="13"/>
      <c r="E143" s="16"/>
      <c r="F143" s="16"/>
      <c r="G143" s="17"/>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4.25" customHeight="1" spans="1:7">
      <c r="A180" s="19" t="s">
        <v>144</v>
      </c>
      <c r="B180" s="20"/>
      <c r="C180" s="20"/>
      <c r="D180" s="20"/>
      <c r="E180" s="20"/>
      <c r="F180" s="21"/>
      <c r="G180" s="22">
        <f>SUM(G138)</f>
        <v>12469.14</v>
      </c>
    </row>
    <row r="181" ht="25.5" customHeight="1" spans="1:7">
      <c r="A181" s="5"/>
      <c r="B181" s="5"/>
      <c r="C181" s="6"/>
      <c r="D181" s="6"/>
      <c r="E181" s="6"/>
      <c r="F181" s="7"/>
      <c r="G181" s="8"/>
    </row>
    <row r="182" ht="26.25" customHeight="1" spans="1:7">
      <c r="A182" s="3" t="s">
        <v>82</v>
      </c>
      <c r="B182" s="3"/>
      <c r="C182" s="3"/>
      <c r="D182" s="3"/>
      <c r="E182" s="3"/>
      <c r="F182" s="3"/>
      <c r="G182" s="4"/>
    </row>
    <row r="183" ht="14.25" customHeight="1" spans="1:7">
      <c r="A183" s="5" t="s">
        <v>83</v>
      </c>
      <c r="B183" s="5"/>
      <c r="C183" s="6"/>
      <c r="D183" s="6"/>
      <c r="E183" s="6"/>
      <c r="F183" s="7"/>
      <c r="G183" s="8"/>
    </row>
    <row r="184" ht="14.25" customHeight="1" spans="1:7">
      <c r="A184" s="9" t="s">
        <v>66</v>
      </c>
      <c r="B184" s="10"/>
      <c r="C184" s="10"/>
      <c r="D184" s="10"/>
      <c r="E184" s="10"/>
      <c r="F184" s="10"/>
      <c r="G184" s="11"/>
    </row>
    <row r="185" ht="14.25" customHeight="1" spans="1:7">
      <c r="A185" s="12" t="s">
        <v>84</v>
      </c>
      <c r="B185" s="13" t="s">
        <v>85</v>
      </c>
      <c r="C185" s="13"/>
      <c r="D185" s="13" t="s">
        <v>86</v>
      </c>
      <c r="E185" s="13" t="s">
        <v>87</v>
      </c>
      <c r="F185" s="13" t="s">
        <v>88</v>
      </c>
      <c r="G185" s="14" t="s">
        <v>89</v>
      </c>
    </row>
    <row r="186" ht="14.25" customHeight="1" spans="1:7">
      <c r="A186" s="12" t="s">
        <v>145</v>
      </c>
      <c r="B186" s="15" t="s">
        <v>146</v>
      </c>
      <c r="C186" s="15"/>
      <c r="D186" s="13"/>
      <c r="E186" s="16"/>
      <c r="F186" s="16"/>
      <c r="G186" s="17"/>
    </row>
    <row r="187" ht="14.25" customHeight="1" spans="1:7">
      <c r="A187" s="12" t="s">
        <v>147</v>
      </c>
      <c r="B187" s="15" t="s">
        <v>148</v>
      </c>
      <c r="C187" s="15"/>
      <c r="D187" s="13"/>
      <c r="E187" s="16"/>
      <c r="F187" s="16"/>
      <c r="G187" s="17"/>
    </row>
    <row r="188" ht="36.75" customHeight="1" spans="1:7">
      <c r="A188" s="12" t="s">
        <v>94</v>
      </c>
      <c r="B188" s="15" t="s">
        <v>149</v>
      </c>
      <c r="C188" s="15"/>
      <c r="D188" s="13" t="s">
        <v>150</v>
      </c>
      <c r="E188" s="16">
        <v>1</v>
      </c>
      <c r="F188" s="23">
        <v>800</v>
      </c>
      <c r="G188" s="17">
        <f>+E188*F188</f>
        <v>800</v>
      </c>
    </row>
    <row r="189" ht="25.5" customHeight="1" spans="1:7">
      <c r="A189" s="12" t="s">
        <v>97</v>
      </c>
      <c r="B189" s="15" t="s">
        <v>151</v>
      </c>
      <c r="C189" s="15"/>
      <c r="D189" s="13" t="s">
        <v>150</v>
      </c>
      <c r="E189" s="16">
        <v>2</v>
      </c>
      <c r="F189" s="23">
        <v>1200</v>
      </c>
      <c r="G189" s="17">
        <f>+E189*F189</f>
        <v>2400</v>
      </c>
    </row>
    <row r="190" ht="14.25" customHeight="1" spans="1:7">
      <c r="A190" s="12" t="s">
        <v>152</v>
      </c>
      <c r="B190" s="15" t="s">
        <v>153</v>
      </c>
      <c r="C190" s="15"/>
      <c r="D190" s="13"/>
      <c r="E190" s="16"/>
      <c r="F190" s="16"/>
      <c r="G190" s="17"/>
    </row>
    <row r="191" ht="14.25" customHeight="1" spans="1:7">
      <c r="A191" s="12" t="s">
        <v>94</v>
      </c>
      <c r="B191" s="15" t="s">
        <v>154</v>
      </c>
      <c r="C191" s="15"/>
      <c r="D191" s="13" t="s">
        <v>150</v>
      </c>
      <c r="E191" s="16">
        <v>14</v>
      </c>
      <c r="F191" s="23">
        <v>189.14</v>
      </c>
      <c r="G191" s="17">
        <f>+E191*F191</f>
        <v>2647.96</v>
      </c>
    </row>
    <row r="192" ht="13.5" customHeight="1" spans="1:7">
      <c r="A192" s="12"/>
      <c r="B192" s="15"/>
      <c r="C192" s="15"/>
      <c r="D192" s="13"/>
      <c r="E192" s="16"/>
      <c r="F192" s="16"/>
      <c r="G192" s="17"/>
    </row>
    <row r="193" ht="13.5" customHeight="1" spans="1:7">
      <c r="A193" s="12"/>
      <c r="B193" s="15"/>
      <c r="C193" s="15"/>
      <c r="D193" s="13"/>
      <c r="E193" s="16"/>
      <c r="F193" s="16"/>
      <c r="G193" s="17"/>
    </row>
    <row r="194" ht="13.5" customHeight="1" spans="1:7">
      <c r="A194" s="12"/>
      <c r="B194" s="15"/>
      <c r="C194" s="15"/>
      <c r="D194" s="13"/>
      <c r="E194" s="16"/>
      <c r="F194" s="16"/>
      <c r="G194" s="17"/>
    </row>
    <row r="195" ht="13.5" customHeight="1" spans="1:7">
      <c r="A195" s="12"/>
      <c r="B195" s="15"/>
      <c r="C195" s="15"/>
      <c r="D195" s="13"/>
      <c r="E195" s="16"/>
      <c r="F195" s="16"/>
      <c r="G195" s="17"/>
    </row>
    <row r="196" ht="13.5" customHeight="1" spans="1:7">
      <c r="A196" s="12"/>
      <c r="B196" s="15"/>
      <c r="C196" s="15"/>
      <c r="D196" s="13"/>
      <c r="E196" s="16"/>
      <c r="F196" s="16"/>
      <c r="G196" s="17"/>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3.5" customHeight="1" spans="1:7">
      <c r="A225" s="12"/>
      <c r="B225" s="15"/>
      <c r="C225" s="15"/>
      <c r="D225" s="13"/>
      <c r="E225" s="16"/>
      <c r="F225" s="16"/>
      <c r="G225" s="17"/>
    </row>
    <row r="226" ht="13.5" customHeight="1" spans="1:7">
      <c r="A226" s="12"/>
      <c r="B226" s="15"/>
      <c r="C226" s="15"/>
      <c r="D226" s="13"/>
      <c r="E226" s="16"/>
      <c r="F226" s="16"/>
      <c r="G226" s="17"/>
    </row>
    <row r="227" ht="13.5" customHeight="1" spans="1:7">
      <c r="A227" s="12"/>
      <c r="B227" s="15"/>
      <c r="C227" s="15"/>
      <c r="D227" s="13"/>
      <c r="E227" s="16"/>
      <c r="F227" s="16"/>
      <c r="G227" s="17"/>
    </row>
    <row r="228" ht="14.25" customHeight="1" spans="1:7">
      <c r="A228" s="19" t="s">
        <v>155</v>
      </c>
      <c r="B228" s="20"/>
      <c r="C228" s="20"/>
      <c r="D228" s="20"/>
      <c r="E228" s="20"/>
      <c r="F228" s="21"/>
      <c r="G228" s="22">
        <f>SUM(G188:G191)</f>
        <v>5847.96</v>
      </c>
    </row>
    <row r="229" ht="25.5" customHeight="1" spans="1:7">
      <c r="A229" s="5"/>
      <c r="B229" s="5"/>
      <c r="C229" s="6"/>
      <c r="D229" s="6"/>
      <c r="E229" s="6"/>
      <c r="F229" s="7"/>
      <c r="G229" s="8"/>
    </row>
  </sheetData>
  <sheetProtection selectLockedCells="1"/>
  <mergeCells count="249">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A87:F87"/>
    <mergeCell ref="A88:B88"/>
    <mergeCell ref="C88:E88"/>
    <mergeCell ref="F88:G88"/>
    <mergeCell ref="A89:G89"/>
    <mergeCell ref="A90:B90"/>
    <mergeCell ref="C90:E90"/>
    <mergeCell ref="F90:G90"/>
    <mergeCell ref="A91:G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A131:F131"/>
    <mergeCell ref="A132:B132"/>
    <mergeCell ref="C132:E132"/>
    <mergeCell ref="F132:G132"/>
    <mergeCell ref="A133:G133"/>
    <mergeCell ref="A134:B134"/>
    <mergeCell ref="C134:E134"/>
    <mergeCell ref="F134:G134"/>
    <mergeCell ref="A135:G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A180:F180"/>
    <mergeCell ref="A181:B181"/>
    <mergeCell ref="C181:E181"/>
    <mergeCell ref="F181:G181"/>
    <mergeCell ref="A182:G182"/>
    <mergeCell ref="A183:B183"/>
    <mergeCell ref="C183:E183"/>
    <mergeCell ref="F183:G183"/>
    <mergeCell ref="A184:G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A228:F228"/>
    <mergeCell ref="A229:B229"/>
    <mergeCell ref="C229:E229"/>
    <mergeCell ref="F229:G229"/>
  </mergeCells>
  <printOptions horizontalCentered="1"/>
  <pageMargins left="0.19975" right="0.19975" top="0.59375" bottom="0" header="0.59375" footer="0"/>
  <pageSetup paperSize="9" orientation="portrait"/>
  <headerFooter/>
  <rowBreaks count="4" manualBreakCount="4">
    <brk id="47" max="16383" man="1"/>
    <brk id="88" max="16383" man="1"/>
    <brk id="132" max="16383" man="1"/>
    <brk id="181"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5"/>
  <sheetViews>
    <sheetView showGridLines="0" topLeftCell="A7" workbookViewId="0">
      <selection activeCell="F14" sqref="F14"/>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82</v>
      </c>
      <c r="B1" s="3"/>
      <c r="C1" s="3"/>
      <c r="D1" s="3"/>
      <c r="E1" s="3"/>
      <c r="F1" s="3"/>
      <c r="G1" s="4"/>
    </row>
    <row r="2" ht="14.25" customHeight="1" spans="1:7">
      <c r="A2" s="5" t="s">
        <v>156</v>
      </c>
      <c r="B2" s="5"/>
      <c r="C2" s="6"/>
      <c r="D2" s="6"/>
      <c r="E2" s="6"/>
      <c r="F2" s="7"/>
      <c r="G2" s="8"/>
    </row>
    <row r="3" ht="14.25" customHeight="1" spans="1:7">
      <c r="A3" s="9" t="s">
        <v>58</v>
      </c>
      <c r="B3" s="10"/>
      <c r="C3" s="10"/>
      <c r="D3" s="10"/>
      <c r="E3" s="10"/>
      <c r="F3" s="10"/>
      <c r="G3" s="11"/>
    </row>
    <row r="4" ht="14.25" customHeight="1" spans="1:7">
      <c r="A4" s="12" t="s">
        <v>84</v>
      </c>
      <c r="B4" s="13" t="s">
        <v>85</v>
      </c>
      <c r="C4" s="13"/>
      <c r="D4" s="13" t="s">
        <v>86</v>
      </c>
      <c r="E4" s="13" t="s">
        <v>87</v>
      </c>
      <c r="F4" s="13" t="s">
        <v>88</v>
      </c>
      <c r="G4" s="14" t="s">
        <v>89</v>
      </c>
    </row>
    <row r="5" ht="14.25" customHeight="1" spans="1:7">
      <c r="A5" s="12" t="s">
        <v>90</v>
      </c>
      <c r="B5" s="15" t="s">
        <v>91</v>
      </c>
      <c r="C5" s="15"/>
      <c r="D5" s="13"/>
      <c r="E5" s="16"/>
      <c r="F5" s="16"/>
      <c r="G5" s="17"/>
    </row>
    <row r="6" ht="14.25" customHeight="1" spans="1:7">
      <c r="A6" s="12" t="s">
        <v>92</v>
      </c>
      <c r="B6" s="15" t="s">
        <v>93</v>
      </c>
      <c r="C6" s="15"/>
      <c r="D6" s="13"/>
      <c r="E6" s="16"/>
      <c r="F6" s="16"/>
      <c r="G6" s="17"/>
    </row>
    <row r="7" ht="25.5" customHeight="1" spans="1:7">
      <c r="A7" s="12" t="s">
        <v>94</v>
      </c>
      <c r="B7" s="15" t="s">
        <v>95</v>
      </c>
      <c r="C7" s="15"/>
      <c r="D7" s="13" t="s">
        <v>96</v>
      </c>
      <c r="E7" s="16">
        <v>1</v>
      </c>
      <c r="F7" s="18">
        <v>868.27</v>
      </c>
      <c r="G7" s="17">
        <f>+E7*F7</f>
        <v>868.27</v>
      </c>
    </row>
    <row r="8" ht="25.5" customHeight="1" spans="1:7">
      <c r="A8" s="12" t="s">
        <v>97</v>
      </c>
      <c r="B8" s="15" t="s">
        <v>98</v>
      </c>
      <c r="C8" s="15"/>
      <c r="D8" s="13" t="s">
        <v>96</v>
      </c>
      <c r="E8" s="16">
        <v>1</v>
      </c>
      <c r="F8" s="18">
        <v>289.42</v>
      </c>
      <c r="G8" s="17">
        <f t="shared" ref="G8:G14" si="0">+E8*F8</f>
        <v>289.42</v>
      </c>
    </row>
    <row r="9" ht="14.25" customHeight="1" spans="1:7">
      <c r="A9" s="12" t="s">
        <v>99</v>
      </c>
      <c r="B9" s="15" t="s">
        <v>100</v>
      </c>
      <c r="C9" s="15"/>
      <c r="D9" s="13"/>
      <c r="E9" s="16"/>
      <c r="F9" s="16"/>
      <c r="G9" s="17"/>
    </row>
    <row r="10" ht="14.25" customHeight="1" spans="1:7">
      <c r="A10" s="12" t="s">
        <v>101</v>
      </c>
      <c r="B10" s="15" t="s">
        <v>102</v>
      </c>
      <c r="C10" s="15"/>
      <c r="D10" s="13" t="s">
        <v>96</v>
      </c>
      <c r="E10" s="16">
        <v>1</v>
      </c>
      <c r="F10" s="18">
        <v>289.42</v>
      </c>
      <c r="G10" s="17">
        <f t="shared" si="0"/>
        <v>289.42</v>
      </c>
    </row>
    <row r="11" ht="14.25" customHeight="1" spans="1:7">
      <c r="A11" s="12" t="s">
        <v>103</v>
      </c>
      <c r="B11" s="15" t="s">
        <v>104</v>
      </c>
      <c r="C11" s="15"/>
      <c r="D11" s="13" t="s">
        <v>96</v>
      </c>
      <c r="E11" s="16">
        <v>1</v>
      </c>
      <c r="F11" s="18">
        <v>1447.12</v>
      </c>
      <c r="G11" s="17">
        <f t="shared" si="0"/>
        <v>1447.12</v>
      </c>
    </row>
    <row r="12" ht="25.5" customHeight="1" spans="1:7">
      <c r="A12" s="12" t="s">
        <v>105</v>
      </c>
      <c r="B12" s="15" t="s">
        <v>106</v>
      </c>
      <c r="C12" s="15"/>
      <c r="D12" s="13" t="s">
        <v>96</v>
      </c>
      <c r="E12" s="16">
        <v>1</v>
      </c>
      <c r="F12" s="16">
        <v>4397.79</v>
      </c>
      <c r="G12" s="17">
        <f t="shared" si="0"/>
        <v>4397.79</v>
      </c>
    </row>
    <row r="13" ht="14.25" customHeight="1" spans="1:7">
      <c r="A13" s="12" t="s">
        <v>107</v>
      </c>
      <c r="B13" s="15" t="s">
        <v>108</v>
      </c>
      <c r="C13" s="15"/>
      <c r="D13" s="13"/>
      <c r="E13" s="16"/>
      <c r="F13" s="16"/>
      <c r="G13" s="17"/>
    </row>
    <row r="14" ht="25.5" customHeight="1" spans="1:7">
      <c r="A14" s="12" t="s">
        <v>109</v>
      </c>
      <c r="B14" s="15" t="s">
        <v>110</v>
      </c>
      <c r="C14" s="15"/>
      <c r="D14" s="13" t="s">
        <v>96</v>
      </c>
      <c r="E14" s="16">
        <v>1</v>
      </c>
      <c r="F14" s="18">
        <v>868.27</v>
      </c>
      <c r="G14" s="17">
        <f t="shared" si="0"/>
        <v>868.27</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9" t="s">
        <v>111</v>
      </c>
      <c r="B46" s="20"/>
      <c r="C46" s="20"/>
      <c r="D46" s="20"/>
      <c r="E46" s="20"/>
      <c r="F46" s="21"/>
      <c r="G46" s="22">
        <f>SUM(G7:G14)</f>
        <v>8160.29</v>
      </c>
    </row>
    <row r="47" ht="25.5" customHeight="1" spans="1:7">
      <c r="A47" s="5"/>
      <c r="B47" s="5"/>
      <c r="C47" s="6"/>
      <c r="D47" s="6"/>
      <c r="E47" s="6"/>
      <c r="F47" s="7"/>
      <c r="G47" s="8"/>
    </row>
    <row r="48" ht="26.25" customHeight="1" spans="1:7">
      <c r="A48" s="3" t="s">
        <v>82</v>
      </c>
      <c r="B48" s="3"/>
      <c r="C48" s="3"/>
      <c r="D48" s="3"/>
      <c r="E48" s="3"/>
      <c r="F48" s="3"/>
      <c r="G48" s="4"/>
    </row>
    <row r="49" ht="14.25" customHeight="1" spans="1:7">
      <c r="A49" s="5" t="s">
        <v>156</v>
      </c>
      <c r="B49" s="5"/>
      <c r="C49" s="6"/>
      <c r="D49" s="6"/>
      <c r="E49" s="6"/>
      <c r="F49" s="7"/>
      <c r="G49" s="8"/>
    </row>
    <row r="50" ht="14.25" customHeight="1" spans="1:7">
      <c r="A50" s="9" t="s">
        <v>60</v>
      </c>
      <c r="B50" s="10"/>
      <c r="C50" s="10"/>
      <c r="D50" s="10"/>
      <c r="E50" s="10"/>
      <c r="F50" s="10"/>
      <c r="G50" s="11"/>
    </row>
    <row r="51" ht="14.25" customHeight="1" spans="1:7">
      <c r="A51" s="12" t="s">
        <v>84</v>
      </c>
      <c r="B51" s="13" t="s">
        <v>85</v>
      </c>
      <c r="C51" s="13"/>
      <c r="D51" s="13" t="s">
        <v>86</v>
      </c>
      <c r="E51" s="13" t="s">
        <v>87</v>
      </c>
      <c r="F51" s="13" t="s">
        <v>88</v>
      </c>
      <c r="G51" s="14" t="s">
        <v>89</v>
      </c>
    </row>
    <row r="52" ht="14.25" customHeight="1" spans="1:7">
      <c r="A52" s="12" t="s">
        <v>118</v>
      </c>
      <c r="B52" s="15" t="s">
        <v>119</v>
      </c>
      <c r="C52" s="15"/>
      <c r="D52" s="13"/>
      <c r="E52" s="16"/>
      <c r="F52" s="16"/>
      <c r="G52" s="17"/>
    </row>
    <row r="53" ht="14.25" customHeight="1" spans="1:7">
      <c r="A53" s="12" t="s">
        <v>120</v>
      </c>
      <c r="B53" s="15" t="s">
        <v>121</v>
      </c>
      <c r="C53" s="15"/>
      <c r="D53" s="13"/>
      <c r="E53" s="16"/>
      <c r="F53" s="16"/>
      <c r="G53" s="17"/>
    </row>
    <row r="54" ht="70.5" customHeight="1" spans="1:7">
      <c r="A54" s="12" t="s">
        <v>94</v>
      </c>
      <c r="B54" s="15" t="s">
        <v>122</v>
      </c>
      <c r="C54" s="15"/>
      <c r="D54" s="13" t="s">
        <v>117</v>
      </c>
      <c r="E54" s="16">
        <v>2650</v>
      </c>
      <c r="F54" s="23">
        <v>1.73</v>
      </c>
      <c r="G54" s="17">
        <f>+E54*F54</f>
        <v>4584.5</v>
      </c>
    </row>
    <row r="55" ht="13.5" customHeight="1" spans="1:7">
      <c r="A55" s="12"/>
      <c r="B55" s="15"/>
      <c r="C55" s="15"/>
      <c r="D55" s="13"/>
      <c r="E55" s="16"/>
      <c r="F55" s="16"/>
      <c r="G55" s="17"/>
    </row>
    <row r="56" ht="13.5" customHeight="1" spans="1:7">
      <c r="A56" s="12"/>
      <c r="B56" s="15"/>
      <c r="C56" s="15"/>
      <c r="D56" s="13"/>
      <c r="E56" s="16"/>
      <c r="F56" s="16"/>
      <c r="G56" s="17"/>
    </row>
    <row r="57" ht="13.5" customHeight="1" spans="1:7">
      <c r="A57" s="12"/>
      <c r="B57" s="15"/>
      <c r="C57" s="15"/>
      <c r="D57" s="13"/>
      <c r="E57" s="16"/>
      <c r="F57" s="16"/>
      <c r="G57" s="17"/>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3.5" customHeight="1" spans="1:7">
      <c r="A87" s="12"/>
      <c r="B87" s="15"/>
      <c r="C87" s="15"/>
      <c r="D87" s="13"/>
      <c r="E87" s="16"/>
      <c r="F87" s="16"/>
      <c r="G87" s="17"/>
    </row>
    <row r="88" ht="13.5" customHeight="1" spans="1:7">
      <c r="A88" s="12"/>
      <c r="B88" s="15"/>
      <c r="C88" s="15"/>
      <c r="D88" s="13"/>
      <c r="E88" s="16"/>
      <c r="F88" s="16"/>
      <c r="G88" s="17"/>
    </row>
    <row r="89" ht="13.5" customHeight="1" spans="1:7">
      <c r="A89" s="12"/>
      <c r="B89" s="15"/>
      <c r="C89" s="15"/>
      <c r="D89" s="13"/>
      <c r="E89" s="16"/>
      <c r="F89" s="16"/>
      <c r="G89" s="17"/>
    </row>
    <row r="90" ht="13.5" customHeight="1" spans="1:7">
      <c r="A90" s="12"/>
      <c r="B90" s="15"/>
      <c r="C90" s="15"/>
      <c r="D90" s="13"/>
      <c r="E90" s="16"/>
      <c r="F90" s="16"/>
      <c r="G90" s="17"/>
    </row>
    <row r="91" ht="13.5" customHeight="1" spans="1:7">
      <c r="A91" s="12"/>
      <c r="B91" s="15"/>
      <c r="C91" s="15"/>
      <c r="D91" s="13"/>
      <c r="E91" s="16"/>
      <c r="F91" s="16"/>
      <c r="G91" s="17"/>
    </row>
    <row r="92" ht="14.25" customHeight="1" spans="1:7">
      <c r="A92" s="19" t="s">
        <v>123</v>
      </c>
      <c r="B92" s="20"/>
      <c r="C92" s="20"/>
      <c r="D92" s="20"/>
      <c r="E92" s="20"/>
      <c r="F92" s="21"/>
      <c r="G92" s="22">
        <f>SUM(G54)</f>
        <v>4584.5</v>
      </c>
    </row>
    <row r="93" ht="25.5" customHeight="1" spans="1:7">
      <c r="A93" s="5"/>
      <c r="B93" s="5"/>
      <c r="C93" s="6"/>
      <c r="D93" s="6"/>
      <c r="E93" s="6"/>
      <c r="F93" s="7"/>
      <c r="G93" s="8"/>
    </row>
    <row r="94" ht="26.25" customHeight="1" spans="1:7">
      <c r="A94" s="3" t="s">
        <v>82</v>
      </c>
      <c r="B94" s="3"/>
      <c r="C94" s="3"/>
      <c r="D94" s="3"/>
      <c r="E94" s="3"/>
      <c r="F94" s="3"/>
      <c r="G94" s="4"/>
    </row>
    <row r="95" ht="14.25" customHeight="1" spans="1:7">
      <c r="A95" s="5" t="s">
        <v>156</v>
      </c>
      <c r="B95" s="5"/>
      <c r="C95" s="6"/>
      <c r="D95" s="6"/>
      <c r="E95" s="6"/>
      <c r="F95" s="7"/>
      <c r="G95" s="8"/>
    </row>
    <row r="96" ht="14.25" customHeight="1" spans="1:7">
      <c r="A96" s="9" t="s">
        <v>62</v>
      </c>
      <c r="B96" s="10"/>
      <c r="C96" s="10"/>
      <c r="D96" s="10"/>
      <c r="E96" s="10"/>
      <c r="F96" s="10"/>
      <c r="G96" s="11"/>
    </row>
    <row r="97" ht="14.25" customHeight="1" spans="1:7">
      <c r="A97" s="12" t="s">
        <v>84</v>
      </c>
      <c r="B97" s="13" t="s">
        <v>85</v>
      </c>
      <c r="C97" s="13"/>
      <c r="D97" s="13" t="s">
        <v>86</v>
      </c>
      <c r="E97" s="13" t="s">
        <v>87</v>
      </c>
      <c r="F97" s="13" t="s">
        <v>88</v>
      </c>
      <c r="G97" s="14" t="s">
        <v>89</v>
      </c>
    </row>
    <row r="98" ht="14.25" customHeight="1" spans="1:7">
      <c r="A98" s="12" t="s">
        <v>124</v>
      </c>
      <c r="B98" s="15" t="s">
        <v>125</v>
      </c>
      <c r="C98" s="15"/>
      <c r="D98" s="13"/>
      <c r="E98" s="16"/>
      <c r="F98" s="16"/>
      <c r="G98" s="17"/>
    </row>
    <row r="99" ht="14.25" customHeight="1" spans="1:7">
      <c r="A99" s="12" t="s">
        <v>126</v>
      </c>
      <c r="B99" s="15" t="s">
        <v>127</v>
      </c>
      <c r="C99" s="15"/>
      <c r="D99" s="13"/>
      <c r="E99" s="16"/>
      <c r="F99" s="16"/>
      <c r="G99" s="17"/>
    </row>
    <row r="100" ht="36.75" customHeight="1" spans="1:7">
      <c r="A100" s="12" t="s">
        <v>94</v>
      </c>
      <c r="B100" s="15" t="s">
        <v>128</v>
      </c>
      <c r="C100" s="15"/>
      <c r="D100" s="13" t="s">
        <v>117</v>
      </c>
      <c r="E100" s="16">
        <v>2482</v>
      </c>
      <c r="F100" s="23">
        <v>26.13</v>
      </c>
      <c r="G100" s="17">
        <f>+E100*F100</f>
        <v>64854.66</v>
      </c>
    </row>
    <row r="101" ht="14.25" customHeight="1" spans="1:7">
      <c r="A101" s="12" t="s">
        <v>129</v>
      </c>
      <c r="B101" s="15" t="s">
        <v>130</v>
      </c>
      <c r="C101" s="15"/>
      <c r="D101" s="13"/>
      <c r="E101" s="16"/>
      <c r="F101" s="16"/>
      <c r="G101" s="17"/>
    </row>
    <row r="102" ht="14.25" customHeight="1" spans="1:7">
      <c r="A102" s="12" t="s">
        <v>131</v>
      </c>
      <c r="B102" s="15" t="s">
        <v>130</v>
      </c>
      <c r="C102" s="15"/>
      <c r="D102" s="13"/>
      <c r="E102" s="16"/>
      <c r="F102" s="16"/>
      <c r="G102" s="17"/>
    </row>
    <row r="103" ht="36.75" customHeight="1" spans="1:7">
      <c r="A103" s="12" t="s">
        <v>94</v>
      </c>
      <c r="B103" s="15" t="s">
        <v>132</v>
      </c>
      <c r="C103" s="15"/>
      <c r="D103" s="13" t="s">
        <v>117</v>
      </c>
      <c r="E103" s="16">
        <v>2258</v>
      </c>
      <c r="F103" s="23">
        <v>95.19</v>
      </c>
      <c r="G103" s="17">
        <f>+E103*F103</f>
        <v>214939.02</v>
      </c>
    </row>
    <row r="104" ht="25.5" customHeight="1" spans="1:7">
      <c r="A104" s="12" t="s">
        <v>133</v>
      </c>
      <c r="B104" s="15" t="s">
        <v>134</v>
      </c>
      <c r="C104" s="15"/>
      <c r="D104" s="13"/>
      <c r="E104" s="16"/>
      <c r="F104" s="16"/>
      <c r="G104" s="17"/>
    </row>
    <row r="105" ht="36.75" customHeight="1" spans="1:7">
      <c r="A105" s="12" t="s">
        <v>135</v>
      </c>
      <c r="B105" s="15" t="s">
        <v>136</v>
      </c>
      <c r="C105" s="15"/>
      <c r="D105" s="13" t="s">
        <v>137</v>
      </c>
      <c r="E105" s="16">
        <v>92.96</v>
      </c>
      <c r="F105" s="23">
        <v>5.61</v>
      </c>
      <c r="G105" s="17">
        <f>+E105*F105</f>
        <v>521.5056</v>
      </c>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3.5" customHeight="1" spans="1:7">
      <c r="A131" s="12"/>
      <c r="B131" s="15"/>
      <c r="C131" s="15"/>
      <c r="D131" s="13"/>
      <c r="E131" s="16"/>
      <c r="F131" s="16"/>
      <c r="G131" s="17"/>
    </row>
    <row r="132" ht="13.5" customHeight="1" spans="1:7">
      <c r="A132" s="12"/>
      <c r="B132" s="15"/>
      <c r="C132" s="15"/>
      <c r="D132" s="13"/>
      <c r="E132" s="16"/>
      <c r="F132" s="16"/>
      <c r="G132" s="17"/>
    </row>
    <row r="133" ht="13.5" customHeight="1" spans="1:7">
      <c r="A133" s="12"/>
      <c r="B133" s="15"/>
      <c r="C133" s="15"/>
      <c r="D133" s="13"/>
      <c r="E133" s="16"/>
      <c r="F133" s="16"/>
      <c r="G133" s="17"/>
    </row>
    <row r="134" ht="13.5" customHeight="1" spans="1:7">
      <c r="A134" s="12"/>
      <c r="B134" s="15"/>
      <c r="C134" s="15"/>
      <c r="D134" s="13"/>
      <c r="E134" s="16"/>
      <c r="F134" s="16"/>
      <c r="G134" s="17"/>
    </row>
    <row r="135" ht="13.5" customHeight="1" spans="1:7">
      <c r="A135" s="12"/>
      <c r="B135" s="15"/>
      <c r="C135" s="15"/>
      <c r="D135" s="13"/>
      <c r="E135" s="16"/>
      <c r="F135" s="16"/>
      <c r="G135" s="17"/>
    </row>
    <row r="136" ht="14.25" customHeight="1" spans="1:7">
      <c r="A136" s="19" t="s">
        <v>138</v>
      </c>
      <c r="B136" s="20"/>
      <c r="C136" s="20"/>
      <c r="D136" s="20"/>
      <c r="E136" s="20"/>
      <c r="F136" s="21"/>
      <c r="G136" s="22">
        <f>SUM(G100:G105)</f>
        <v>280315.1856</v>
      </c>
    </row>
    <row r="137" ht="25.5" customHeight="1" spans="1:7">
      <c r="A137" s="5"/>
      <c r="B137" s="5"/>
      <c r="C137" s="6"/>
      <c r="D137" s="6"/>
      <c r="E137" s="6"/>
      <c r="F137" s="7"/>
      <c r="G137" s="8"/>
    </row>
    <row r="138" ht="26.25" customHeight="1" spans="1:7">
      <c r="A138" s="3" t="s">
        <v>82</v>
      </c>
      <c r="B138" s="3"/>
      <c r="C138" s="3"/>
      <c r="D138" s="3"/>
      <c r="E138" s="3"/>
      <c r="F138" s="3"/>
      <c r="G138" s="4"/>
    </row>
    <row r="139" ht="14.25" customHeight="1" spans="1:7">
      <c r="A139" s="5" t="s">
        <v>156</v>
      </c>
      <c r="B139" s="5"/>
      <c r="C139" s="6"/>
      <c r="D139" s="6"/>
      <c r="E139" s="6"/>
      <c r="F139" s="7"/>
      <c r="G139" s="8"/>
    </row>
    <row r="140" ht="14.25" customHeight="1" spans="1:7">
      <c r="A140" s="9" t="s">
        <v>66</v>
      </c>
      <c r="B140" s="10"/>
      <c r="C140" s="10"/>
      <c r="D140" s="10"/>
      <c r="E140" s="10"/>
      <c r="F140" s="10"/>
      <c r="G140" s="11"/>
    </row>
    <row r="141" ht="14.25" customHeight="1" spans="1:7">
      <c r="A141" s="12" t="s">
        <v>84</v>
      </c>
      <c r="B141" s="13" t="s">
        <v>85</v>
      </c>
      <c r="C141" s="13"/>
      <c r="D141" s="13" t="s">
        <v>86</v>
      </c>
      <c r="E141" s="13" t="s">
        <v>87</v>
      </c>
      <c r="F141" s="13" t="s">
        <v>88</v>
      </c>
      <c r="G141" s="14" t="s">
        <v>89</v>
      </c>
    </row>
    <row r="142" ht="14.25" customHeight="1" spans="1:7">
      <c r="A142" s="12" t="s">
        <v>145</v>
      </c>
      <c r="B142" s="15" t="s">
        <v>146</v>
      </c>
      <c r="C142" s="15"/>
      <c r="D142" s="13"/>
      <c r="E142" s="16"/>
      <c r="F142" s="16"/>
      <c r="G142" s="17"/>
    </row>
    <row r="143" ht="14.25" customHeight="1" spans="1:7">
      <c r="A143" s="12" t="s">
        <v>147</v>
      </c>
      <c r="B143" s="15" t="s">
        <v>148</v>
      </c>
      <c r="C143" s="15"/>
      <c r="D143" s="13"/>
      <c r="E143" s="16"/>
      <c r="F143" s="16"/>
      <c r="G143" s="17"/>
    </row>
    <row r="144" ht="36.75" customHeight="1" spans="1:7">
      <c r="A144" s="12" t="s">
        <v>94</v>
      </c>
      <c r="B144" s="15" t="s">
        <v>149</v>
      </c>
      <c r="C144" s="15"/>
      <c r="D144" s="13" t="s">
        <v>150</v>
      </c>
      <c r="E144" s="16">
        <v>1</v>
      </c>
      <c r="F144" s="23">
        <v>800</v>
      </c>
      <c r="G144" s="17">
        <f>+E144*F144</f>
        <v>800</v>
      </c>
    </row>
    <row r="145" ht="25.5" customHeight="1" spans="1:7">
      <c r="A145" s="12" t="s">
        <v>97</v>
      </c>
      <c r="B145" s="15" t="s">
        <v>151</v>
      </c>
      <c r="C145" s="15"/>
      <c r="D145" s="13" t="s">
        <v>150</v>
      </c>
      <c r="E145" s="16">
        <v>2</v>
      </c>
      <c r="F145" s="23">
        <v>1200</v>
      </c>
      <c r="G145" s="17">
        <f>+E145*F145</f>
        <v>2400</v>
      </c>
    </row>
    <row r="146" ht="14.25" customHeight="1" spans="1:7">
      <c r="A146" s="12" t="s">
        <v>152</v>
      </c>
      <c r="B146" s="15" t="s">
        <v>153</v>
      </c>
      <c r="C146" s="15"/>
      <c r="D146" s="13"/>
      <c r="E146" s="16"/>
      <c r="F146" s="16"/>
      <c r="G146" s="17"/>
    </row>
    <row r="147" ht="14.25" customHeight="1" spans="1:7">
      <c r="A147" s="12" t="s">
        <v>94</v>
      </c>
      <c r="B147" s="15" t="s">
        <v>154</v>
      </c>
      <c r="C147" s="15"/>
      <c r="D147" s="13" t="s">
        <v>150</v>
      </c>
      <c r="E147" s="16">
        <v>7</v>
      </c>
      <c r="F147" s="23">
        <v>189.15</v>
      </c>
      <c r="G147" s="17">
        <f>+E147*F147</f>
        <v>1324.05</v>
      </c>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3.5" customHeight="1" spans="1:7">
      <c r="A180" s="12"/>
      <c r="B180" s="15"/>
      <c r="C180" s="15"/>
      <c r="D180" s="13"/>
      <c r="E180" s="16"/>
      <c r="F180" s="16"/>
      <c r="G180" s="17"/>
    </row>
    <row r="181" ht="13.5" customHeight="1" spans="1:7">
      <c r="A181" s="12"/>
      <c r="B181" s="15"/>
      <c r="C181" s="15"/>
      <c r="D181" s="13"/>
      <c r="E181" s="16"/>
      <c r="F181" s="16"/>
      <c r="G181" s="17"/>
    </row>
    <row r="182" ht="13.5" customHeight="1" spans="1:7">
      <c r="A182" s="12"/>
      <c r="B182" s="15"/>
      <c r="C182" s="15"/>
      <c r="D182" s="13"/>
      <c r="E182" s="16"/>
      <c r="F182" s="16"/>
      <c r="G182" s="17"/>
    </row>
    <row r="183" ht="13.5" customHeight="1" spans="1:7">
      <c r="A183" s="12"/>
      <c r="B183" s="15"/>
      <c r="C183" s="15"/>
      <c r="D183" s="13"/>
      <c r="E183" s="16"/>
      <c r="F183" s="16"/>
      <c r="G183" s="17"/>
    </row>
    <row r="184" ht="14.25" customHeight="1" spans="1:7">
      <c r="A184" s="19" t="s">
        <v>155</v>
      </c>
      <c r="B184" s="20"/>
      <c r="C184" s="20"/>
      <c r="D184" s="20"/>
      <c r="E184" s="20"/>
      <c r="F184" s="21"/>
      <c r="G184" s="22">
        <f>SUM(G144:G147)</f>
        <v>4524.05</v>
      </c>
    </row>
    <row r="185" ht="25.5" customHeight="1" spans="1:7">
      <c r="A185" s="5"/>
      <c r="B185" s="5"/>
      <c r="C185" s="6"/>
      <c r="D185" s="6"/>
      <c r="E185" s="6"/>
      <c r="F185" s="7"/>
      <c r="G185" s="8"/>
    </row>
  </sheetData>
  <sheetProtection selectLockedCells="1"/>
  <mergeCells count="201">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A93:B93"/>
    <mergeCell ref="C93:E93"/>
    <mergeCell ref="F93:G93"/>
    <mergeCell ref="A94:G94"/>
    <mergeCell ref="A95:B95"/>
    <mergeCell ref="C95:E95"/>
    <mergeCell ref="F95:G95"/>
    <mergeCell ref="A96:G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136:F136"/>
    <mergeCell ref="A137:B137"/>
    <mergeCell ref="C137:E137"/>
    <mergeCell ref="F137:G137"/>
    <mergeCell ref="A138:G138"/>
    <mergeCell ref="A139:B139"/>
    <mergeCell ref="C139:E139"/>
    <mergeCell ref="F139:G139"/>
    <mergeCell ref="A140:G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A184:F184"/>
    <mergeCell ref="A185:B185"/>
    <mergeCell ref="C185:E185"/>
    <mergeCell ref="F185:G185"/>
  </mergeCells>
  <printOptions horizontalCentered="1"/>
  <pageMargins left="0.19975" right="0.19975" top="0.59375" bottom="0" header="0.59375" footer="0"/>
  <pageSetup paperSize="9" orientation="portrait"/>
  <headerFooter/>
  <rowBreaks count="3" manualBreakCount="3">
    <brk id="47" max="16383" man="1"/>
    <brk id="93" max="16383" man="1"/>
    <brk id="1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5" master="" otherUserPermission="visible"/>
  <rangeList sheetStid="26" master="" otherUserPermission="visible"/>
  <rangeList sheetStid="6" master="" otherUserPermission="visible"/>
  <rangeList sheetStid="21"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扉-2 招标控制价扉页</vt:lpstr>
      <vt:lpstr>编制说明</vt:lpstr>
      <vt:lpstr>【01-1】总概（预）算汇总表</vt:lpstr>
      <vt:lpstr>如意路</vt:lpstr>
      <vt:lpstr>新京路连接线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不会吧阿Sir</cp:lastModifiedBy>
  <dcterms:created xsi:type="dcterms:W3CDTF">2024-10-11T10:58:00Z</dcterms:created>
  <dcterms:modified xsi:type="dcterms:W3CDTF">2025-11-10T09:03:16Z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A847B520A5704DB4959FFE31AA15FD01_12</vt:lpwstr>
  </property>
  <property fmtid="{D5CDD505-2E9C-101B-9397-08002B2CF9AE}" pid="3" name="KSOProductBuildVer">
    <vt:lpwstr>2052-12.1.0.23542</vt:lpwstr>
  </property>
</Properties>
</file>