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activeTab="1"/>
  </bookViews>
  <sheets>
    <sheet name="封面" sheetId="1" r:id="rId1"/>
    <sheet name="说明" sheetId="14" r:id="rId2"/>
    <sheet name="汇总表" sheetId="2" r:id="rId3"/>
    <sheet name="100章" sheetId="9" r:id="rId4"/>
    <sheet name="200章" sheetId="5" r:id="rId5"/>
    <sheet name="300章" sheetId="6" r:id="rId6"/>
    <sheet name="400章" sheetId="11" r:id="rId7"/>
    <sheet name="600章" sheetId="8" r:id="rId8"/>
  </sheets>
  <definedNames>
    <definedName name="_xlnm.Print_Area" localSheetId="4">'200章'!$A$1:$G$23</definedName>
    <definedName name="_xlnm.Print_Area" localSheetId="5">'300章'!$A$1:$G$16</definedName>
    <definedName name="_xlnm.Print_Area" localSheetId="6">'400章'!#REF!</definedName>
    <definedName name="_xlnm.Print_Area" localSheetId="7">'600章'!#REF!</definedName>
    <definedName name="_xlnm.Print_Titles" localSheetId="6">'400章'!#REF!</definedName>
    <definedName name="_xlnm.Print_Titles" localSheetId="7">'600章'!#REF!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<sst xmlns="http://schemas.openxmlformats.org/spreadsheetml/2006/main" count="351" uniqueCount="216">
  <si>
    <t>2026年度扬泰机场及周边区域治涝工程      包1：苏洪田头河（新丁麾路处）拆涵建桥</t>
  </si>
  <si>
    <t>工</t>
  </si>
  <si>
    <t>程</t>
  </si>
  <si>
    <t>量</t>
  </si>
  <si>
    <t>清</t>
  </si>
  <si>
    <t>单</t>
  </si>
  <si>
    <t xml:space="preserve"> 招 标 人：扬州市江都区丁沟镇人民政府</t>
  </si>
  <si>
    <t xml:space="preserve">             </t>
  </si>
  <si>
    <t>二○二六年四月</t>
  </si>
  <si>
    <t>工程量清单总说明</t>
  </si>
  <si>
    <t>项目名称：2026年度扬泰机场及周边区域治涝工程包1：苏洪田头河（新丁麾路处）拆涵建桥</t>
  </si>
  <si>
    <r>
      <rPr>
        <b/>
        <sz val="12"/>
        <color theme="1"/>
        <rFont val="Calibri"/>
        <charset val="134"/>
      </rPr>
      <t>1.</t>
    </r>
    <r>
      <rPr>
        <b/>
        <sz val="12"/>
        <color theme="1"/>
        <rFont val="宋体"/>
        <charset val="134"/>
      </rPr>
      <t>工程量清单说明</t>
    </r>
  </si>
  <si>
    <t>1.1本工程量清单是根据招标文件中包括的、有合同条款中约定的清单工程量计量规则、图纸以及有关工程量清单的国家标准（《公路工程标准施工招标文件》（2018年版）、行业标准、合同条款中约定的其他规则编制。约定计量规则中没有的子目，其工程量按照有合同约束力的图纸所示尺寸的理论净量计算。计量采用中华人民共和国法定计量单位。</t>
  </si>
  <si>
    <t>1.2本工程量清单应与招标文件中的投标人须知、通用合同条款、专用合同条款、工程量清单计量规则、技术标准及图纸等一起阅读理解。</t>
  </si>
  <si>
    <t>1.3本工程量清单中所列工程数量是估算的或设计的预计数量，仅作为投标报价的共同基础，不能作为最终结算与支付的依据。实际支付应按实际完成的工程量，由承包人按工程量清单计量规定的计量方法，以监理人认可的、断面计量，按本工程清单的单价和总额价计算支付金额；或根据具体情况，按合同条款第15.4款的规定，按监理人确认的单价或总额价计算支付额。</t>
  </si>
  <si>
    <t>1.4工程量清单各章节是按第八章“工程量清单计量规则”、第七章“技术规范”的相应章次编号的，因此，工程量清单中各章的工程子目的范围与计量等应与“工程量清单计量规则”、“技术规范”相应章节的范围、计量与支付条款结合起来理解或解释。</t>
  </si>
  <si>
    <r>
      <rPr>
        <sz val="11"/>
        <color theme="1"/>
        <rFont val="宋体"/>
        <charset val="134"/>
        <scheme val="minor"/>
      </rPr>
      <t>1.5</t>
    </r>
    <r>
      <rPr>
        <sz val="11"/>
        <color theme="1"/>
        <rFont val="宋体"/>
        <charset val="134"/>
      </rPr>
      <t>对作业和材料的一般说明或规定，未重复写入工程量清单内，在给工程量清单各子目标价前，应参阅第七章“技术规范”的有关内容。</t>
    </r>
  </si>
  <si>
    <r>
      <rPr>
        <sz val="11"/>
        <color theme="1"/>
        <rFont val="宋体"/>
        <charset val="134"/>
        <scheme val="minor"/>
      </rPr>
      <t>1.6</t>
    </r>
    <r>
      <rPr>
        <sz val="11"/>
        <color theme="1"/>
        <rFont val="宋体"/>
        <charset val="134"/>
      </rPr>
      <t>工程量清单中所列工程量的变动，丝毫不会降低或影响合同条款的效力，也不免除承包人按规定的标准进行施工和修复缺陷的责任。</t>
    </r>
  </si>
  <si>
    <r>
      <rPr>
        <sz val="11"/>
        <color theme="1"/>
        <rFont val="宋体"/>
        <charset val="134"/>
        <scheme val="minor"/>
      </rPr>
      <t>1.7</t>
    </r>
    <r>
      <rPr>
        <sz val="11"/>
        <color theme="1"/>
        <rFont val="宋体"/>
        <charset val="134"/>
      </rPr>
      <t>图纸中所列的工程数量表及数量汇总表仅是提供资料，不是工程量清单的外延。当图纸与工程量清单所列数量不一致时，以工程量清单所列数量作为报价的依据。</t>
    </r>
  </si>
  <si>
    <r>
      <rPr>
        <b/>
        <sz val="12"/>
        <color theme="1"/>
        <rFont val="Calibri"/>
        <charset val="134"/>
      </rPr>
      <t xml:space="preserve">2. </t>
    </r>
    <r>
      <rPr>
        <b/>
        <sz val="12"/>
        <color theme="1"/>
        <rFont val="宋体"/>
        <charset val="134"/>
      </rPr>
      <t>投标报价说明</t>
    </r>
  </si>
  <si>
    <r>
      <rPr>
        <sz val="11"/>
        <color theme="1"/>
        <rFont val="宋体"/>
        <charset val="134"/>
        <scheme val="minor"/>
      </rPr>
      <t>2.1</t>
    </r>
    <r>
      <rPr>
        <sz val="11"/>
        <color theme="1"/>
        <rFont val="宋体"/>
        <charset val="134"/>
      </rPr>
      <t>工程量清单中的每一子目须填入单价或价格，且只允许有一个报价。</t>
    </r>
  </si>
  <si>
    <r>
      <rPr>
        <sz val="11"/>
        <color theme="1"/>
        <rFont val="宋体"/>
        <charset val="134"/>
        <scheme val="minor"/>
      </rPr>
      <t>2.2</t>
    </r>
    <r>
      <rPr>
        <sz val="11"/>
        <color theme="1"/>
        <rFont val="宋体"/>
        <charset val="134"/>
      </rPr>
      <t>除非合同另有规定，工程量清单中有标价的单价和总额价均已包含了为实施和完成合同工程所需的劳务、材料、机械、质检《自检</t>
    </r>
    <r>
      <rPr>
        <sz val="11"/>
        <color theme="1"/>
        <rFont val="Calibri"/>
        <charset val="134"/>
      </rPr>
      <t>)</t>
    </r>
    <r>
      <rPr>
        <sz val="11"/>
        <color theme="1"/>
        <rFont val="宋体"/>
        <charset val="134"/>
      </rPr>
      <t>、安装、缺陷修复、管理、保险、税费、利润等费用，以及合同明示或暗示的所有责任、义务和一般风险。</t>
    </r>
  </si>
  <si>
    <r>
      <rPr>
        <sz val="11"/>
        <color theme="1"/>
        <rFont val="宋体"/>
        <charset val="134"/>
        <scheme val="minor"/>
      </rPr>
      <t>2.3</t>
    </r>
    <r>
      <rPr>
        <sz val="11"/>
        <color theme="1"/>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</si>
  <si>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1"/>
        <color theme="1"/>
        <rFont val="宋体"/>
        <charset val="134"/>
        <scheme val="minor"/>
      </rPr>
      <t>2.4</t>
    </r>
    <r>
      <rPr>
        <sz val="11"/>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</si>
  <si>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1"/>
        <color theme="1"/>
        <rFont val="宋体"/>
        <charset val="134"/>
        <scheme val="minor"/>
      </rPr>
      <t>2.5</t>
    </r>
    <r>
      <rPr>
        <sz val="11"/>
        <color theme="1"/>
        <rFont val="宋体"/>
        <charset val="134"/>
      </rPr>
      <t>承包人用于本合同工程的各类装备的提供、运输、维护、拆卸、拼装等支付的费用，已包括在工程量清单的单价与总额价中。</t>
    </r>
  </si>
  <si>
    <r>
      <rPr>
        <sz val="11"/>
        <color theme="1"/>
        <rFont val="宋体"/>
        <charset val="134"/>
        <scheme val="minor"/>
      </rPr>
      <t>2.6</t>
    </r>
    <r>
      <rPr>
        <sz val="11"/>
        <color theme="1"/>
        <rFont val="宋体"/>
        <charset val="134"/>
      </rPr>
      <t>工程量清单中各项金额均以人民币元</t>
    </r>
    <r>
      <rPr>
        <sz val="11"/>
        <color theme="1"/>
        <rFont val="Calibri"/>
        <charset val="134"/>
      </rPr>
      <t>)</t>
    </r>
    <r>
      <rPr>
        <sz val="11"/>
        <color theme="1"/>
        <rFont val="宋体"/>
        <charset val="134"/>
      </rPr>
      <t>结算。</t>
    </r>
  </si>
  <si>
    <r>
      <rPr>
        <sz val="11"/>
        <color theme="1"/>
        <rFont val="宋体"/>
        <charset val="134"/>
        <scheme val="minor"/>
      </rPr>
      <t>2.7</t>
    </r>
    <r>
      <rPr>
        <sz val="11"/>
        <color theme="1"/>
        <rFont val="宋体"/>
        <charset val="134"/>
      </rPr>
      <t>暂列金额《不含计日工总额》的数量及拟用子目的说明</t>
    </r>
    <r>
      <rPr>
        <sz val="11"/>
        <color theme="1"/>
        <rFont val="Calibri"/>
        <charset val="134"/>
      </rPr>
      <t xml:space="preserve">: </t>
    </r>
    <r>
      <rPr>
        <sz val="11"/>
        <color theme="1"/>
        <rFont val="宋体"/>
        <charset val="134"/>
      </rPr>
      <t>暂列金额为</t>
    </r>
    <r>
      <rPr>
        <u/>
        <sz val="11"/>
        <color theme="1"/>
        <rFont val="Calibri"/>
        <charset val="134"/>
      </rPr>
      <t xml:space="preserve">    162968  </t>
    </r>
    <r>
      <rPr>
        <sz val="11"/>
        <color theme="1"/>
        <rFont val="宋体"/>
        <charset val="134"/>
      </rPr>
      <t>元。</t>
    </r>
  </si>
  <si>
    <r>
      <rPr>
        <b/>
        <sz val="12"/>
        <color theme="1"/>
        <rFont val="Calibri"/>
        <charset val="134"/>
      </rPr>
      <t>3.</t>
    </r>
    <r>
      <rPr>
        <b/>
        <sz val="12"/>
        <color theme="1"/>
        <rFont val="宋体"/>
        <charset val="134"/>
      </rPr>
      <t>计日工说明</t>
    </r>
  </si>
  <si>
    <t>本项目不适用。</t>
  </si>
  <si>
    <r>
      <rPr>
        <b/>
        <sz val="12"/>
        <color theme="1"/>
        <rFont val="Calibri"/>
        <charset val="134"/>
      </rPr>
      <t>4.</t>
    </r>
    <r>
      <rPr>
        <b/>
        <sz val="12"/>
        <color theme="1"/>
        <rFont val="宋体"/>
        <charset val="134"/>
      </rPr>
      <t>其它说明</t>
    </r>
  </si>
  <si>
    <r>
      <rPr>
        <sz val="11"/>
        <color theme="1"/>
        <rFont val="宋体"/>
        <charset val="134"/>
        <scheme val="minor"/>
      </rPr>
      <t>4.1</t>
    </r>
    <r>
      <rPr>
        <sz val="11"/>
        <color theme="1"/>
        <rFont val="宋体"/>
        <charset val="134"/>
      </rPr>
      <t>本项目的安全生产责任险、建筑工程一切险、第三者责任险、承包人装备险和承包人职工的人身意外伤害险及工伤保险均由承包人投保《以承包人的名义投保》，保险费由承包人承担并支付，其中安全生产责任险费用包含在安全生产费中，建筑工程一切险、第三者责任险、工伤保险费用在工程量清单</t>
    </r>
    <r>
      <rPr>
        <sz val="11"/>
        <color theme="1"/>
        <rFont val="Calibri"/>
        <charset val="134"/>
      </rPr>
      <t>100</t>
    </r>
    <r>
      <rPr>
        <sz val="11"/>
        <color theme="1"/>
        <rFont val="宋体"/>
        <charset val="134"/>
      </rPr>
      <t>章中单列，工伤保险费为投标报价的千分之一</t>
    </r>
    <r>
      <rPr>
        <sz val="11"/>
        <color theme="1"/>
        <rFont val="Calibri"/>
        <charset val="134"/>
      </rPr>
      <t>;</t>
    </r>
    <r>
      <rPr>
        <sz val="11"/>
        <color theme="1"/>
        <rFont val="宋体"/>
        <charset val="134"/>
      </rPr>
      <t>其他保险费包含在投标人投标总价中，不单独支付。</t>
    </r>
  </si>
  <si>
    <r>
      <rPr>
        <sz val="11"/>
        <color theme="1"/>
        <rFont val="宋体"/>
        <charset val="134"/>
        <scheme val="minor"/>
      </rPr>
      <t>4.2</t>
    </r>
    <r>
      <rPr>
        <sz val="11"/>
        <color theme="1"/>
        <rFont val="宋体"/>
        <charset val="134"/>
      </rPr>
      <t>投标人在投标文件中应当编制扬尘污染防治实施方案，扬尘污染防治措施费用在工程量清单</t>
    </r>
    <r>
      <rPr>
        <sz val="11"/>
        <color theme="1"/>
        <rFont val="Calibri"/>
        <charset val="134"/>
      </rPr>
      <t>100</t>
    </r>
    <r>
      <rPr>
        <sz val="11"/>
        <color theme="1"/>
        <rFont val="宋体"/>
        <charset val="134"/>
      </rPr>
      <t>章中计列，总价包干，专款专用。中标单位应当针对工地扬尘防治特点，采取酒水降尘、择时施工、局部停工、做好特定时期</t>
    </r>
    <r>
      <rPr>
        <sz val="11"/>
        <color theme="1"/>
        <rFont val="Calibri"/>
        <charset val="134"/>
      </rPr>
      <t>(</t>
    </r>
    <r>
      <rPr>
        <sz val="11"/>
        <color theme="1"/>
        <rFont val="宋体"/>
        <charset val="134"/>
      </rPr>
      <t>如重大活动》空气质量保障等预警响应措施，做好扬尘污染防治预警响应预案。并满足《省交通运输厅关于招标文件贯彻落实扬尘污染防治有关法律法规规定的指导意见》</t>
    </r>
    <r>
      <rPr>
        <sz val="11"/>
        <color theme="1"/>
        <rFont val="Calibri"/>
        <charset val="134"/>
      </rPr>
      <t>(</t>
    </r>
    <r>
      <rPr>
        <sz val="11"/>
        <color theme="1"/>
        <rFont val="宋体"/>
        <charset val="134"/>
      </rPr>
      <t>苏交建</t>
    </r>
    <r>
      <rPr>
        <sz val="11"/>
        <color theme="1"/>
        <rFont val="Calibri"/>
        <charset val="134"/>
      </rPr>
      <t>(2018)17</t>
    </r>
    <r>
      <rPr>
        <sz val="11"/>
        <color theme="1"/>
        <rFont val="宋体"/>
        <charset val="134"/>
      </rPr>
      <t>号文</t>
    </r>
    <r>
      <rPr>
        <sz val="11"/>
        <color theme="1"/>
        <rFont val="Calibri"/>
        <charset val="134"/>
      </rPr>
      <t>)</t>
    </r>
    <r>
      <rPr>
        <sz val="11"/>
        <color theme="1"/>
        <rFont val="宋体"/>
        <charset val="134"/>
      </rPr>
      <t>及《扬州市扬尘污染防治条例》第</t>
    </r>
    <r>
      <rPr>
        <sz val="11"/>
        <color theme="1"/>
        <rFont val="Calibri"/>
        <charset val="134"/>
      </rPr>
      <t>3</t>
    </r>
    <r>
      <rPr>
        <sz val="11"/>
        <color theme="1"/>
        <rFont val="宋体"/>
        <charset val="134"/>
      </rPr>
      <t>号文的要求。在项目实施时，编制的扬尘污染防治实施方案应取得业主代表、监理批准。</t>
    </r>
  </si>
  <si>
    <r>
      <rPr>
        <sz val="11"/>
        <color theme="1"/>
        <rFont val="宋体"/>
        <charset val="134"/>
        <scheme val="minor"/>
      </rPr>
      <t>4.3</t>
    </r>
    <r>
      <rPr>
        <sz val="11"/>
        <color theme="1"/>
        <rFont val="宋体"/>
        <charset val="134"/>
      </rPr>
      <t>本项目的安全生产费为不低于招标人设定的最高投标限价的</t>
    </r>
    <r>
      <rPr>
        <sz val="11"/>
        <color theme="1"/>
        <rFont val="Calibri"/>
        <charset val="134"/>
      </rPr>
      <t>1.5%</t>
    </r>
    <r>
      <rPr>
        <sz val="11"/>
        <color theme="1"/>
        <rFont val="宋体"/>
        <charset val="134"/>
      </rPr>
      <t>，在工程量清单第</t>
    </r>
    <r>
      <rPr>
        <sz val="11"/>
        <color theme="1"/>
        <rFont val="Calibri"/>
        <charset val="134"/>
      </rPr>
      <t>100</t>
    </r>
    <r>
      <rPr>
        <sz val="11"/>
        <color theme="1"/>
        <rFont val="宋体"/>
        <charset val="134"/>
      </rPr>
      <t>章中计列。安全生产费应由发包人根据监理工程师对承包人在本项目生产过程中安全生产实际投入，并依据《江苏省公路水运工程安全生产费用管理办法》及《江苏省公路水运工程安全生产费用使用指南》进行的计量签字确认进行支付。安全生产费中应包含安全生产责任险投保费用。</t>
    </r>
  </si>
  <si>
    <r>
      <rPr>
        <sz val="11"/>
        <color theme="1"/>
        <rFont val="宋体"/>
        <charset val="134"/>
        <scheme val="minor"/>
      </rPr>
      <t xml:space="preserve">4.4 </t>
    </r>
    <r>
      <rPr>
        <sz val="11"/>
        <color theme="1"/>
        <rFont val="宋体"/>
        <charset val="134"/>
      </rPr>
      <t>第</t>
    </r>
    <r>
      <rPr>
        <sz val="11"/>
        <color theme="1"/>
        <rFont val="Calibri"/>
        <charset val="134"/>
      </rPr>
      <t>100</t>
    </r>
    <r>
      <rPr>
        <sz val="11"/>
        <color theme="1"/>
        <rFont val="宋体"/>
        <charset val="134"/>
      </rPr>
      <t>章中，除工程量清单单独列项外，所涉其它内容由投标人分摊在各子目清单的单价和总额价中报价，不另计量支付。</t>
    </r>
  </si>
  <si>
    <r>
      <rPr>
        <sz val="11"/>
        <color theme="1"/>
        <rFont val="宋体"/>
        <charset val="134"/>
        <scheme val="minor"/>
      </rPr>
      <t xml:space="preserve">4.5 </t>
    </r>
    <r>
      <rPr>
        <sz val="11"/>
        <color theme="1"/>
        <rFont val="宋体"/>
        <charset val="134"/>
      </rPr>
      <t>招标人不提供弃土场，所有废弃料及创料装车外运距、处置地点等投标人自行考虑，但需符合业主和城乡建设相关管理规定，投标人报价时注意。</t>
    </r>
  </si>
  <si>
    <r>
      <rPr>
        <sz val="11"/>
        <color theme="1"/>
        <rFont val="宋体"/>
        <charset val="134"/>
        <scheme val="minor"/>
      </rPr>
      <t xml:space="preserve">4.6 </t>
    </r>
    <r>
      <rPr>
        <sz val="11"/>
        <color theme="1"/>
        <rFont val="宋体"/>
        <charset val="134"/>
      </rPr>
      <t>设计图纸工作内容与清单不一致时，以清单子目为准。</t>
    </r>
  </si>
  <si>
    <r>
      <rPr>
        <sz val="11"/>
        <color theme="1"/>
        <rFont val="宋体"/>
        <charset val="134"/>
        <scheme val="minor"/>
      </rPr>
      <t>4.7</t>
    </r>
    <r>
      <rPr>
        <sz val="11"/>
        <color theme="1"/>
        <rFont val="宋体"/>
        <charset val="134"/>
      </rPr>
      <t>招标人按照总价、工程量不变的原则，可对不合适清单单价进行适当调整</t>
    </r>
    <r>
      <rPr>
        <sz val="11"/>
        <color theme="1"/>
        <rFont val="Calibri"/>
        <charset val="134"/>
      </rPr>
      <t>:</t>
    </r>
    <r>
      <rPr>
        <sz val="11"/>
        <color theme="1"/>
        <rFont val="宋体"/>
        <charset val="134"/>
      </rPr>
      <t>如投标人有异议，可提供相关合理的说明材料，以证明其合理性。</t>
    </r>
  </si>
  <si>
    <t>工程量清单汇总表</t>
  </si>
  <si>
    <t>工程名称：2026年度扬泰机场及周边区域治涝工程包1：苏洪田头河（新丁麾路处）拆涵建桥</t>
  </si>
  <si>
    <t>货币单位：人民币元</t>
  </si>
  <si>
    <t>章次</t>
  </si>
  <si>
    <t>科目名称</t>
  </si>
  <si>
    <t>金  额</t>
  </si>
  <si>
    <t>总则</t>
  </si>
  <si>
    <t>路基</t>
  </si>
  <si>
    <t>路面</t>
  </si>
  <si>
    <t>桥梁</t>
  </si>
  <si>
    <t>安全设施及预埋管线</t>
  </si>
  <si>
    <t>清单合计A（第100章至第700章合计）</t>
  </si>
  <si>
    <t>暂列金额B</t>
  </si>
  <si>
    <t>投标总价（A+B）</t>
  </si>
  <si>
    <t>第100章  总 则</t>
  </si>
  <si>
    <t>子目号</t>
  </si>
  <si>
    <t>子目名称</t>
  </si>
  <si>
    <t>单位</t>
  </si>
  <si>
    <t>数量</t>
  </si>
  <si>
    <t>单 价</t>
  </si>
  <si>
    <t>合  价</t>
  </si>
  <si>
    <t>101</t>
  </si>
  <si>
    <t>通则</t>
  </si>
  <si>
    <t/>
  </si>
  <si>
    <t>101-1</t>
  </si>
  <si>
    <t>保险费</t>
  </si>
  <si>
    <t>-a</t>
  </si>
  <si>
    <t>按合同条款规定，提供建筑工程一切险</t>
  </si>
  <si>
    <t>总额</t>
  </si>
  <si>
    <t>-b</t>
  </si>
  <si>
    <t>按合同条款规定，提供第三者责任险</t>
  </si>
  <si>
    <t>-c</t>
  </si>
  <si>
    <t>工伤保险费（投标总价的1‰）</t>
  </si>
  <si>
    <t>102</t>
  </si>
  <si>
    <t>工程管理</t>
  </si>
  <si>
    <t>102-2</t>
  </si>
  <si>
    <t>施工环保费</t>
  </si>
  <si>
    <t>扬尘污染防治措施费用</t>
  </si>
  <si>
    <t>102-3</t>
  </si>
  <si>
    <t>安全生产费（不低于最高限价的1.5％）</t>
  </si>
  <si>
    <t>临时工程与设施</t>
  </si>
  <si>
    <t>103-1</t>
  </si>
  <si>
    <t>围堰</t>
  </si>
  <si>
    <t>103-2</t>
  </si>
  <si>
    <t>施工降、排水</t>
  </si>
  <si>
    <t>施工场地建设费</t>
  </si>
  <si>
    <t>104-1</t>
  </si>
  <si>
    <t>承包人驻地建设</t>
  </si>
  <si>
    <t>100章小计（结转至第页工程量清单汇总表）人民币：元</t>
  </si>
  <si>
    <t>第200章  路 基</t>
  </si>
  <si>
    <t>单价</t>
  </si>
  <si>
    <t>合价</t>
  </si>
  <si>
    <t>特征说明</t>
  </si>
  <si>
    <t>202</t>
  </si>
  <si>
    <t>场地清理</t>
  </si>
  <si>
    <t>202-2</t>
  </si>
  <si>
    <t>挖除旧路面</t>
  </si>
  <si>
    <t>沥青混凝土路面</t>
  </si>
  <si>
    <t>m3</t>
  </si>
  <si>
    <t>202-3</t>
  </si>
  <si>
    <t>拆除结构物</t>
  </si>
  <si>
    <t>旧涵拆除（含外运）</t>
  </si>
  <si>
    <t>座</t>
  </si>
  <si>
    <t>挖方路基</t>
  </si>
  <si>
    <t>203-1</t>
  </si>
  <si>
    <t>河道土方开挖</t>
  </si>
  <si>
    <t>开挖土方（利用方）</t>
  </si>
  <si>
    <t>非适用材料（不可利用方）</t>
  </si>
  <si>
    <t>填方路基</t>
  </si>
  <si>
    <t>204-1</t>
  </si>
  <si>
    <t>路基填筑（包括填前压实）</t>
  </si>
  <si>
    <t>利用土方</t>
  </si>
  <si>
    <t>-a-1</t>
  </si>
  <si>
    <t>6%石灰土</t>
  </si>
  <si>
    <t>护坡</t>
  </si>
  <si>
    <t>208-1</t>
  </si>
  <si>
    <t>护坡垫层</t>
  </si>
  <si>
    <t>砂垫层</t>
  </si>
  <si>
    <t>碎石垫层</t>
  </si>
  <si>
    <t>208-4</t>
  </si>
  <si>
    <t>混凝土护坡</t>
  </si>
  <si>
    <t>C30素砼护砌（含土工布）</t>
  </si>
  <si>
    <t>200章小计（结转至第 页工程量清单汇总表）人民币：元</t>
  </si>
  <si>
    <t>第300章  路 面</t>
  </si>
  <si>
    <t>透层和黏层</t>
  </si>
  <si>
    <t>308-2</t>
  </si>
  <si>
    <t>黏层</t>
  </si>
  <si>
    <t>m2</t>
  </si>
  <si>
    <t>热拌沥青混合料面层</t>
  </si>
  <si>
    <t>309-1</t>
  </si>
  <si>
    <t>细粒式沥青混凝土</t>
  </si>
  <si>
    <t>厚40mmAC-13C</t>
  </si>
  <si>
    <t>309-2</t>
  </si>
  <si>
    <t>中粒式沥青混凝土</t>
  </si>
  <si>
    <t>厚60mmAC-20C</t>
  </si>
  <si>
    <t>水泥混凝土面板</t>
  </si>
  <si>
    <t>312-1</t>
  </si>
  <si>
    <t>桥梁接线基层C25砼</t>
  </si>
  <si>
    <t>路肩培土、中央分隔带回填土、土路肩加固及路缘石</t>
  </si>
  <si>
    <t>313-1</t>
  </si>
  <si>
    <t>路肩培土</t>
  </si>
  <si>
    <t>300章小计（结转至第 页工程量清单汇总表）人民币：元</t>
  </si>
  <si>
    <t>第400章   桥梁、涵洞</t>
  </si>
  <si>
    <t>钢筋</t>
  </si>
  <si>
    <t>403-1</t>
  </si>
  <si>
    <t>基础钢筋</t>
  </si>
  <si>
    <t>光圆钢筋（HPB300）</t>
  </si>
  <si>
    <t>kg</t>
  </si>
  <si>
    <t>带肋钢筋（HRB400）</t>
  </si>
  <si>
    <t>403-2</t>
  </si>
  <si>
    <t>下部结构钢筋（盖梁、背墙、耳墙、挡块）</t>
  </si>
  <si>
    <t>403-3</t>
  </si>
  <si>
    <t>上部结构钢筋</t>
  </si>
  <si>
    <t>D12钢筋网</t>
  </si>
  <si>
    <t>403-4</t>
  </si>
  <si>
    <t>附属结构钢筋</t>
  </si>
  <si>
    <t>钻孔灌注桩</t>
  </si>
  <si>
    <t>405-1</t>
  </si>
  <si>
    <t>陆上钻孔灌注桩</t>
  </si>
  <si>
    <t>Φ120cm桥台桩基灌注桩</t>
  </si>
  <si>
    <t>m</t>
  </si>
  <si>
    <t>结构混凝土工程</t>
  </si>
  <si>
    <t>410-2</t>
  </si>
  <si>
    <t>混凝土下部结构</t>
  </si>
  <si>
    <t>桥台混凝土</t>
  </si>
  <si>
    <t>C30耳背墙</t>
  </si>
  <si>
    <t>C30挡块</t>
  </si>
  <si>
    <t>台帽混凝土</t>
  </si>
  <si>
    <t>C30桥台台帽</t>
  </si>
  <si>
    <t>410-5</t>
  </si>
  <si>
    <t>桥梁上部结构现浇整体化混凝土</t>
  </si>
  <si>
    <t>C50桥面铺装</t>
  </si>
  <si>
    <t>410-6</t>
  </si>
  <si>
    <t>现浇混凝土附属结构</t>
  </si>
  <si>
    <t>C30防撞护栏</t>
  </si>
  <si>
    <t>C50支座垫层</t>
  </si>
  <si>
    <t>C30搭板</t>
  </si>
  <si>
    <t>预应力混凝土工程</t>
  </si>
  <si>
    <t>411-2</t>
  </si>
  <si>
    <t>先张法预应力钢绞线</t>
  </si>
  <si>
    <t>Φ15.2钢绞线</t>
  </si>
  <si>
    <t>411-8</t>
  </si>
  <si>
    <t>预制预应力混凝土上部结构</t>
  </si>
  <si>
    <t>C50（含封头）</t>
  </si>
  <si>
    <t>砌石工程</t>
  </si>
  <si>
    <t>413-4</t>
  </si>
  <si>
    <t>浆砌预制混凝土块</t>
  </si>
  <si>
    <t>C30预制六角块（含砂石垫层、土工布等）</t>
  </si>
  <si>
    <t>C25素砼格梗</t>
  </si>
  <si>
    <t>桥面铺装</t>
  </si>
  <si>
    <t>415-3</t>
  </si>
  <si>
    <t>防水层</t>
  </si>
  <si>
    <t>铺设防水层</t>
  </si>
  <si>
    <t>415-4</t>
  </si>
  <si>
    <t>桥面排水</t>
  </si>
  <si>
    <t>竖、横向集中排水管</t>
  </si>
  <si>
    <t>泄水管</t>
  </si>
  <si>
    <t>套</t>
  </si>
  <si>
    <t>桥梁支座</t>
  </si>
  <si>
    <t>416-1</t>
  </si>
  <si>
    <t>板式橡胶支座</t>
  </si>
  <si>
    <t>GBZY200*42mm（CR）</t>
  </si>
  <si>
    <t>个</t>
  </si>
  <si>
    <t>桥梁接缝和伸缩装置</t>
  </si>
  <si>
    <t>417-5</t>
  </si>
  <si>
    <t>伸缩缝</t>
  </si>
  <si>
    <t>D-40型钢伸缩缝</t>
  </si>
  <si>
    <t>400章小计（结转至第 页工程量清单汇总表）人民币：元</t>
  </si>
  <si>
    <t>第600章  安全设施及预埋管线</t>
  </si>
  <si>
    <t>604</t>
  </si>
  <si>
    <t>道路交通标志</t>
  </si>
  <si>
    <t>604-1</t>
  </si>
  <si>
    <t>单柱式交通标志</t>
  </si>
  <si>
    <t>桥名牌</t>
  </si>
  <si>
    <t>限重、轴重标志</t>
  </si>
  <si>
    <t>604-14</t>
  </si>
  <si>
    <t>道口标注</t>
  </si>
  <si>
    <t>根</t>
  </si>
  <si>
    <t>600章小计（结转至第 页工程量清单汇总表）人民币：元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</si>
</sst>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0_);[Red]\(0.0\)"/>
  </numFmts>
  <fonts count="38">
    <font>
      <sz val="11"/>
      <color theme="1"/>
      <name val="宋体"/>
      <charset val="134"/>
      <scheme val="minor"/>
    </font>
    <font>
      <sz val="12"/>
      <name val="宋体"/>
      <charset val="134"/>
    </font>
    <font>
      <sz val="10"/>
      <name val="宋体"/>
      <charset val="134"/>
    </font>
    <font>
      <b/>
      <sz val="18"/>
      <name val="宋体"/>
      <charset val="134"/>
    </font>
    <font>
      <sz val="11"/>
      <name val="宋体"/>
      <charset val="134"/>
    </font>
    <font>
      <sz val="11"/>
      <name val="宋体"/>
      <charset val="134"/>
      <scheme val="minor"/>
    </font>
    <font>
      <b/>
      <sz val="11"/>
      <name val="宋体"/>
      <charset val="134"/>
    </font>
    <font>
      <sz val="11"/>
      <name val="宋体"/>
      <charset val="134"/>
      <scheme val="major"/>
    </font>
    <font>
      <b/>
      <sz val="16"/>
      <color theme="1"/>
      <name val="宋体"/>
      <charset val="134"/>
      <scheme val="minor"/>
    </font>
    <font>
      <b/>
      <sz val="12"/>
      <color theme="1"/>
      <name val="Calibri"/>
      <charset val="134"/>
    </font>
    <font>
      <sz val="11"/>
      <color theme="1"/>
      <name val="宋体"/>
      <charset val="134"/>
    </font>
    <font>
      <b/>
      <sz val="24"/>
      <name val="宋体"/>
      <charset val="134"/>
    </font>
    <font>
      <b/>
      <sz val="56"/>
      <name val="宋体"/>
      <charset val="134"/>
    </font>
    <font>
      <b/>
      <sz val="20"/>
      <name val="宋体"/>
      <charset val="134"/>
    </font>
    <font>
      <b/>
      <sz val="16"/>
      <color indexed="10"/>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
      <b/>
      <sz val="12"/>
      <color theme="1"/>
      <name val="宋体"/>
      <charset val="134"/>
    </font>
    <font>
      <u/>
      <sz val="11"/>
      <color theme="1"/>
      <name val="Calibri"/>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4" borderId="20" applyNumberFormat="0" applyAlignment="0" applyProtection="0">
      <alignment vertical="center"/>
    </xf>
    <xf numFmtId="0" fontId="25" fillId="5" borderId="21" applyNumberFormat="0" applyAlignment="0" applyProtection="0">
      <alignment vertical="center"/>
    </xf>
    <xf numFmtId="0" fontId="26" fillId="5" borderId="20" applyNumberFormat="0" applyAlignment="0" applyProtection="0">
      <alignment vertical="center"/>
    </xf>
    <xf numFmtId="0" fontId="27" fillId="6"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0" fillId="0" borderId="0"/>
  </cellStyleXfs>
  <cellXfs count="155">
    <xf numFmtId="0" fontId="0" fillId="0" borderId="0" xfId="0"/>
    <xf numFmtId="0" fontId="1" fillId="2" borderId="0" xfId="50" applyFont="1" applyFill="1">
      <alignment vertical="center"/>
    </xf>
    <xf numFmtId="0" fontId="1" fillId="2" borderId="0" xfId="50" applyNumberFormat="1" applyFont="1" applyFill="1">
      <alignment vertical="center"/>
    </xf>
    <xf numFmtId="176" fontId="1" fillId="2" borderId="0" xfId="50" applyNumberFormat="1" applyFont="1" applyFill="1">
      <alignment vertical="center"/>
    </xf>
    <xf numFmtId="0" fontId="2" fillId="2" borderId="0" xfId="50" applyFont="1" applyFill="1" applyAlignment="1">
      <alignment vertical="center" wrapText="1"/>
    </xf>
    <xf numFmtId="0" fontId="3" fillId="2" borderId="0" xfId="50" applyFont="1" applyFill="1" applyAlignment="1" applyProtection="1">
      <alignment horizontal="center" vertical="center"/>
    </xf>
    <xf numFmtId="0" fontId="1" fillId="2" borderId="0" xfId="50" applyFont="1" applyFill="1" applyAlignment="1" applyProtection="1">
      <alignment vertical="center"/>
    </xf>
    <xf numFmtId="0" fontId="4" fillId="2" borderId="1" xfId="50" applyNumberFormat="1" applyFont="1" applyFill="1" applyBorder="1" applyAlignment="1" applyProtection="1">
      <alignment horizontal="left" vertical="center" wrapText="1"/>
    </xf>
    <xf numFmtId="0" fontId="4" fillId="2" borderId="1" xfId="50" applyNumberFormat="1" applyFont="1" applyFill="1" applyBorder="1" applyAlignment="1" applyProtection="1">
      <alignment horizontal="right" vertical="center"/>
    </xf>
    <xf numFmtId="0" fontId="4" fillId="2" borderId="1" xfId="50" applyFont="1" applyFill="1" applyBorder="1" applyAlignment="1" applyProtection="1">
      <alignment vertical="center"/>
    </xf>
    <xf numFmtId="0" fontId="1" fillId="2" borderId="0" xfId="50" applyFont="1" applyFill="1" applyProtection="1">
      <alignment vertical="center"/>
      <protection locked="0"/>
    </xf>
    <xf numFmtId="0" fontId="4" fillId="2" borderId="2" xfId="50" applyFont="1" applyFill="1" applyBorder="1" applyAlignment="1" applyProtection="1">
      <alignment horizontal="center" vertical="center" wrapText="1"/>
    </xf>
    <xf numFmtId="0" fontId="4" fillId="2" borderId="3" xfId="50" applyFont="1" applyFill="1" applyBorder="1" applyAlignment="1" applyProtection="1">
      <alignment horizontal="center" vertical="center" wrapText="1"/>
    </xf>
    <xf numFmtId="0" fontId="4" fillId="2" borderId="2" xfId="50" applyNumberFormat="1" applyFont="1" applyFill="1" applyBorder="1" applyAlignment="1" applyProtection="1">
      <alignment horizontal="center" vertical="center" wrapText="1"/>
    </xf>
    <xf numFmtId="176" fontId="4" fillId="2" borderId="4" xfId="50" applyNumberFormat="1" applyFont="1" applyFill="1" applyBorder="1" applyAlignment="1" applyProtection="1">
      <alignment horizontal="center" vertical="center" wrapText="1"/>
    </xf>
    <xf numFmtId="177" fontId="4" fillId="2" borderId="2"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0" fontId="5" fillId="2" borderId="5" xfId="50" applyFont="1" applyFill="1" applyBorder="1" applyAlignment="1" applyProtection="1">
      <alignment horizontal="left" vertical="center" wrapText="1"/>
    </xf>
    <xf numFmtId="0" fontId="5" fillId="2" borderId="5" xfId="50" applyFont="1" applyFill="1" applyBorder="1" applyAlignment="1" applyProtection="1">
      <alignment horizontal="center" vertical="center" wrapText="1"/>
    </xf>
    <xf numFmtId="178" fontId="5" fillId="2" borderId="5" xfId="50" applyNumberFormat="1" applyFont="1" applyFill="1" applyBorder="1" applyAlignment="1" applyProtection="1">
      <alignment horizontal="right" vertical="center" wrapText="1"/>
    </xf>
    <xf numFmtId="178" fontId="5" fillId="2" borderId="4" xfId="50" applyNumberFormat="1" applyFont="1" applyFill="1" applyBorder="1" applyAlignment="1" applyProtection="1">
      <alignment horizontal="center" vertical="center" wrapText="1"/>
      <protection locked="0"/>
    </xf>
    <xf numFmtId="178" fontId="5" fillId="2" borderId="2" xfId="50" applyNumberFormat="1" applyFont="1" applyFill="1" applyBorder="1" applyAlignment="1" applyProtection="1">
      <alignment horizontal="center" vertical="center" wrapText="1"/>
    </xf>
    <xf numFmtId="178" fontId="5" fillId="2" borderId="5" xfId="50" applyNumberFormat="1" applyFont="1" applyFill="1" applyBorder="1" applyAlignment="1" applyProtection="1">
      <alignment horizontal="center" vertical="center" wrapText="1"/>
    </xf>
    <xf numFmtId="0" fontId="6" fillId="2" borderId="4" xfId="50" applyFont="1" applyFill="1" applyBorder="1" applyAlignment="1" applyProtection="1">
      <alignment horizontal="center" vertical="center" wrapText="1"/>
    </xf>
    <xf numFmtId="0" fontId="6" fillId="2" borderId="6" xfId="50" applyFont="1" applyFill="1" applyBorder="1" applyAlignment="1" applyProtection="1">
      <alignment horizontal="center" vertical="center" wrapText="1"/>
    </xf>
    <xf numFmtId="178" fontId="6" fillId="2" borderId="2" xfId="50" applyNumberFormat="1" applyFont="1" applyFill="1" applyBorder="1" applyAlignment="1" applyProtection="1">
      <alignment horizontal="center" vertical="center" wrapText="1"/>
    </xf>
    <xf numFmtId="179" fontId="6" fillId="2" borderId="3" xfId="50" applyNumberFormat="1" applyFont="1" applyFill="1" applyBorder="1" applyAlignment="1" applyProtection="1">
      <alignment horizontal="left" vertical="center" wrapText="1"/>
    </xf>
    <xf numFmtId="0" fontId="1" fillId="2" borderId="0" xfId="50" applyFont="1" applyFill="1" applyProtection="1">
      <alignment vertical="center"/>
    </xf>
    <xf numFmtId="0" fontId="1" fillId="2" borderId="0" xfId="50" applyNumberFormat="1" applyFont="1" applyFill="1" applyProtection="1">
      <alignment vertical="center"/>
    </xf>
    <xf numFmtId="176" fontId="1" fillId="2" borderId="0" xfId="50" applyNumberFormat="1" applyFont="1" applyFill="1" applyProtection="1">
      <alignment vertical="center"/>
    </xf>
    <xf numFmtId="0" fontId="2" fillId="2" borderId="0" xfId="50" applyFont="1" applyFill="1" applyAlignment="1" applyProtection="1">
      <alignment vertical="center" wrapText="1"/>
    </xf>
    <xf numFmtId="0" fontId="4" fillId="2" borderId="2" xfId="0" applyFont="1" applyFill="1" applyBorder="1" applyAlignment="1" applyProtection="1">
      <alignment horizontal="center" vertical="center" wrapText="1"/>
    </xf>
    <xf numFmtId="0" fontId="4" fillId="2" borderId="7" xfId="50" applyFont="1" applyFill="1" applyBorder="1" applyAlignment="1" applyProtection="1">
      <alignment horizontal="center" vertical="center" wrapText="1"/>
    </xf>
    <xf numFmtId="0" fontId="5" fillId="2" borderId="8" xfId="50" applyFont="1" applyFill="1" applyBorder="1" applyAlignment="1" applyProtection="1">
      <alignment horizontal="left" vertical="center" wrapText="1"/>
    </xf>
    <xf numFmtId="0" fontId="5" fillId="2" borderId="8" xfId="50" applyFont="1" applyFill="1" applyBorder="1" applyAlignment="1" applyProtection="1">
      <alignment horizontal="center" vertical="center" wrapText="1"/>
    </xf>
    <xf numFmtId="178" fontId="5" fillId="2" borderId="8" xfId="50" applyNumberFormat="1" applyFont="1" applyFill="1" applyBorder="1" applyAlignment="1" applyProtection="1">
      <alignment horizontal="center" vertical="center" wrapText="1"/>
    </xf>
    <xf numFmtId="178" fontId="5" fillId="2" borderId="9" xfId="50" applyNumberFormat="1" applyFont="1" applyFill="1" applyBorder="1" applyAlignment="1" applyProtection="1">
      <alignment horizontal="center" vertical="center" wrapText="1"/>
      <protection locked="0"/>
    </xf>
    <xf numFmtId="178" fontId="5" fillId="2" borderId="7" xfId="50" applyNumberFormat="1" applyFont="1" applyFill="1" applyBorder="1" applyAlignment="1" applyProtection="1">
      <alignment horizontal="center" vertical="center" wrapText="1"/>
    </xf>
    <xf numFmtId="0" fontId="4" fillId="2" borderId="7"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left" vertical="center" wrapText="1"/>
    </xf>
    <xf numFmtId="178" fontId="5" fillId="2" borderId="2" xfId="50" applyNumberFormat="1" applyFont="1" applyFill="1" applyBorder="1" applyAlignment="1" applyProtection="1">
      <alignment horizontal="center" vertical="center" wrapText="1"/>
      <protection locked="0"/>
    </xf>
    <xf numFmtId="0" fontId="5" fillId="2" borderId="10" xfId="50" applyFont="1" applyFill="1" applyBorder="1" applyAlignment="1" applyProtection="1">
      <alignment horizontal="center" vertical="center" wrapText="1"/>
    </xf>
    <xf numFmtId="178" fontId="5" fillId="2" borderId="11" xfId="50" applyNumberFormat="1" applyFont="1" applyFill="1" applyBorder="1" applyAlignment="1" applyProtection="1">
      <alignment horizontal="center" vertical="center" wrapText="1"/>
      <protection locked="0"/>
    </xf>
    <xf numFmtId="178" fontId="5" fillId="2" borderId="10" xfId="50" applyNumberFormat="1" applyFont="1" applyFill="1" applyBorder="1" applyAlignment="1" applyProtection="1">
      <alignment horizontal="center" vertical="center" wrapText="1"/>
    </xf>
    <xf numFmtId="0" fontId="4" fillId="2" borderId="10" xfId="50" applyNumberFormat="1" applyFont="1" applyFill="1" applyBorder="1" applyAlignment="1" applyProtection="1">
      <alignment horizontal="center" vertical="center" wrapText="1"/>
    </xf>
    <xf numFmtId="0" fontId="4" fillId="2" borderId="10" xfId="50" applyFont="1" applyFill="1" applyBorder="1" applyAlignment="1" applyProtection="1">
      <alignment horizontal="center" vertical="center" wrapText="1"/>
    </xf>
    <xf numFmtId="179" fontId="6" fillId="2" borderId="3" xfId="50" applyNumberFormat="1" applyFont="1" applyFill="1" applyBorder="1" applyAlignment="1" applyProtection="1">
      <alignment horizontal="center" vertical="center" wrapText="1"/>
    </xf>
    <xf numFmtId="0" fontId="4" fillId="2" borderId="0" xfId="50" applyFont="1" applyFill="1" applyProtection="1">
      <alignment vertical="center"/>
      <protection locked="0"/>
    </xf>
    <xf numFmtId="176" fontId="1" fillId="2" borderId="0" xfId="50" applyNumberFormat="1" applyFont="1" applyFill="1" applyProtection="1">
      <alignment vertical="center"/>
      <protection locked="0"/>
    </xf>
    <xf numFmtId="0" fontId="2" fillId="2" borderId="0" xfId="50" applyFont="1" applyFill="1" applyAlignment="1" applyProtection="1">
      <alignment vertical="center" wrapText="1"/>
      <protection locked="0"/>
    </xf>
    <xf numFmtId="0" fontId="3" fillId="2" borderId="9" xfId="50" applyFont="1" applyFill="1" applyBorder="1" applyAlignment="1" applyProtection="1">
      <alignment horizontal="center" vertical="center"/>
    </xf>
    <xf numFmtId="0" fontId="3" fillId="2" borderId="12" xfId="50" applyFont="1" applyFill="1" applyBorder="1" applyAlignment="1" applyProtection="1">
      <alignment horizontal="center" vertical="center"/>
    </xf>
    <xf numFmtId="0" fontId="1" fillId="2" borderId="13" xfId="50" applyFont="1" applyFill="1" applyBorder="1" applyAlignment="1" applyProtection="1">
      <alignment vertical="center"/>
    </xf>
    <xf numFmtId="0" fontId="4" fillId="2" borderId="11" xfId="50" applyNumberFormat="1" applyFont="1" applyFill="1" applyBorder="1" applyAlignment="1" applyProtection="1">
      <alignment horizontal="left" vertical="center" wrapText="1"/>
    </xf>
    <xf numFmtId="0" fontId="4" fillId="2" borderId="14" xfId="50" applyFont="1" applyFill="1" applyBorder="1" applyAlignment="1" applyProtection="1">
      <alignment vertical="center"/>
    </xf>
    <xf numFmtId="176" fontId="4" fillId="2" borderId="2" xfId="50" applyNumberFormat="1" applyFont="1" applyFill="1" applyBorder="1" applyAlignment="1" applyProtection="1">
      <alignment horizontal="center" vertical="center" wrapText="1"/>
    </xf>
    <xf numFmtId="0" fontId="4" fillId="2" borderId="2" xfId="50" applyFont="1" applyFill="1" applyBorder="1" applyAlignment="1" applyProtection="1">
      <alignment horizontal="left" vertical="center" wrapText="1"/>
    </xf>
    <xf numFmtId="176" fontId="4" fillId="2" borderId="2" xfId="50" applyNumberFormat="1" applyFont="1" applyFill="1" applyBorder="1" applyAlignment="1" applyProtection="1">
      <alignment horizontal="center" vertical="center" wrapText="1"/>
      <protection locked="0"/>
    </xf>
    <xf numFmtId="178" fontId="7" fillId="2" borderId="2" xfId="50" applyNumberFormat="1" applyFont="1" applyFill="1" applyBorder="1" applyAlignment="1" applyProtection="1">
      <alignment horizontal="center" vertical="center" wrapText="1"/>
    </xf>
    <xf numFmtId="178" fontId="4" fillId="2" borderId="2" xfId="50" applyNumberFormat="1" applyFont="1" applyFill="1" applyBorder="1" applyAlignment="1" applyProtection="1">
      <alignment horizontal="center" vertical="center" wrapText="1"/>
      <protection locked="0"/>
    </xf>
    <xf numFmtId="178" fontId="4" fillId="2" borderId="2" xfId="50" applyNumberFormat="1" applyFont="1" applyFill="1" applyBorder="1" applyAlignment="1" applyProtection="1">
      <alignment horizontal="center" vertical="center" wrapText="1"/>
    </xf>
    <xf numFmtId="49" fontId="4" fillId="2" borderId="2" xfId="50"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wrapText="1"/>
    </xf>
    <xf numFmtId="179" fontId="6" fillId="2" borderId="2" xfId="50" applyNumberFormat="1" applyFont="1" applyFill="1" applyBorder="1" applyAlignment="1" applyProtection="1">
      <alignment horizontal="center" vertical="center" wrapText="1"/>
    </xf>
    <xf numFmtId="0" fontId="4" fillId="2" borderId="0" xfId="50" applyFont="1" applyFill="1">
      <alignment vertical="center"/>
    </xf>
    <xf numFmtId="177" fontId="1" fillId="2" borderId="0" xfId="50" applyNumberFormat="1" applyFont="1" applyFill="1">
      <alignment vertical="center"/>
    </xf>
    <xf numFmtId="176" fontId="4" fillId="2" borderId="4" xfId="50" applyNumberFormat="1" applyFont="1" applyFill="1" applyBorder="1" applyAlignment="1" applyProtection="1">
      <alignment horizontal="center" vertical="center" wrapText="1"/>
      <protection locked="0"/>
    </xf>
    <xf numFmtId="0" fontId="4" fillId="2" borderId="5" xfId="50" applyFont="1" applyFill="1" applyBorder="1" applyAlignment="1" applyProtection="1">
      <alignment horizontal="left" vertical="center" wrapText="1"/>
    </xf>
    <xf numFmtId="178" fontId="4" fillId="2" borderId="4" xfId="50" applyNumberFormat="1" applyFont="1" applyFill="1" applyBorder="1" applyAlignment="1" applyProtection="1">
      <alignment horizontal="center" vertical="center" wrapText="1"/>
      <protection locked="0"/>
    </xf>
    <xf numFmtId="0" fontId="4" fillId="2" borderId="5" xfId="50" applyFont="1" applyFill="1" applyBorder="1" applyAlignment="1" applyProtection="1">
      <alignment horizontal="center" vertical="center" wrapText="1"/>
    </xf>
    <xf numFmtId="0" fontId="4" fillId="2" borderId="8" xfId="50" applyFont="1" applyFill="1" applyBorder="1" applyAlignment="1" applyProtection="1">
      <alignment horizontal="left" vertical="center" wrapText="1"/>
    </xf>
    <xf numFmtId="0" fontId="4" fillId="2" borderId="8" xfId="50" applyFont="1" applyFill="1" applyBorder="1" applyAlignment="1" applyProtection="1">
      <alignment horizontal="center" vertical="center" wrapText="1"/>
    </xf>
    <xf numFmtId="178" fontId="4" fillId="2" borderId="9" xfId="50" applyNumberFormat="1" applyFont="1" applyFill="1" applyBorder="1" applyAlignment="1" applyProtection="1">
      <alignment horizontal="center" vertical="center" wrapText="1"/>
      <protection locked="0"/>
    </xf>
    <xf numFmtId="178" fontId="4" fillId="2" borderId="7" xfId="5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0" fontId="4" fillId="0" borderId="1" xfId="0" applyFont="1" applyBorder="1" applyAlignment="1" applyProtection="1">
      <alignment horizontal="left" vertical="center" wrapText="1"/>
    </xf>
    <xf numFmtId="0" fontId="4" fillId="0" borderId="0" xfId="0" applyFont="1" applyAlignment="1" applyProtection="1">
      <alignment horizontal="center"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protection locked="0"/>
    </xf>
    <xf numFmtId="177" fontId="4" fillId="0" borderId="2" xfId="0" applyNumberFormat="1" applyFont="1" applyBorder="1" applyAlignment="1" applyProtection="1">
      <alignment horizontal="center" vertical="center" wrapText="1"/>
    </xf>
    <xf numFmtId="178" fontId="4" fillId="0" borderId="2" xfId="0" applyNumberFormat="1" applyFont="1" applyBorder="1" applyAlignment="1" applyProtection="1">
      <alignment horizontal="center" vertical="center" wrapText="1"/>
      <protection locked="0"/>
    </xf>
    <xf numFmtId="178" fontId="4" fillId="0" borderId="2" xfId="0" applyNumberFormat="1"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176" fontId="4" fillId="0" borderId="2" xfId="0" applyNumberFormat="1" applyFont="1" applyBorder="1" applyAlignment="1" applyProtection="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2" xfId="0" applyNumberFormat="1"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9" fillId="0" borderId="15"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0" fillId="0" borderId="16" xfId="0" applyFont="1" applyBorder="1" applyAlignment="1">
      <alignment horizontal="left" vertical="center" wrapText="1"/>
    </xf>
    <xf numFmtId="0" fontId="0" fillId="0" borderId="11" xfId="0" applyFont="1" applyBorder="1" applyAlignment="1">
      <alignment horizontal="left" vertical="center" wrapText="1"/>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9" fillId="0" borderId="9"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0" fillId="0" borderId="9"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0" xfId="0" applyAlignment="1">
      <alignment vertical="center"/>
    </xf>
    <xf numFmtId="0" fontId="0" fillId="0" borderId="16" xfId="0" applyBorder="1" applyAlignment="1">
      <alignment vertical="center"/>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xf>
    <xf numFmtId="0" fontId="12" fillId="0" borderId="15" xfId="0" applyFont="1" applyBorder="1" applyAlignment="1">
      <alignment horizontal="center"/>
    </xf>
    <xf numFmtId="0" fontId="13" fillId="0" borderId="15" xfId="0" applyFont="1" applyBorder="1"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4" fillId="0" borderId="15" xfId="0" applyFont="1" applyBorder="1" applyAlignment="1">
      <alignment horizontal="left"/>
    </xf>
    <xf numFmtId="0" fontId="15" fillId="0" borderId="0" xfId="0" applyFont="1" applyAlignment="1">
      <alignment vertical="center"/>
    </xf>
    <xf numFmtId="0" fontId="14" fillId="0" borderId="0" xfId="0" applyFont="1" applyAlignment="1">
      <alignment vertical="center"/>
    </xf>
    <xf numFmtId="0" fontId="15" fillId="0" borderId="16" xfId="0" applyFont="1" applyBorder="1" applyAlignment="1">
      <alignment vertical="center"/>
    </xf>
    <xf numFmtId="0" fontId="3" fillId="0" borderId="15" xfId="0" applyFont="1" applyBorder="1" applyAlignment="1">
      <alignment horizontal="center"/>
    </xf>
    <xf numFmtId="0" fontId="3" fillId="0" borderId="0" xfId="0" applyFont="1" applyAlignment="1">
      <alignment horizontal="center"/>
    </xf>
    <xf numFmtId="0" fontId="3" fillId="0" borderId="16" xfId="0" applyFont="1" applyBorder="1" applyAlignment="1">
      <alignment horizontal="center"/>
    </xf>
    <xf numFmtId="0" fontId="2" fillId="0" borderId="15" xfId="0" applyFont="1" applyBorder="1" applyAlignment="1">
      <alignment vertical="center"/>
    </xf>
    <xf numFmtId="0" fontId="2" fillId="0" borderId="0" xfId="0" applyFont="1" applyAlignment="1">
      <alignment vertical="center"/>
    </xf>
    <xf numFmtId="0" fontId="2" fillId="0" borderId="16" xfId="0" applyFont="1" applyBorder="1" applyAlignment="1">
      <alignment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0" fillId="0" borderId="15" xfId="0" applyBorder="1"/>
    <xf numFmtId="0" fontId="0" fillId="0" borderId="16" xfId="0" applyBorder="1"/>
    <xf numFmtId="0" fontId="0" fillId="0" borderId="11" xfId="0" applyBorder="1"/>
    <xf numFmtId="0" fontId="0" fillId="0" borderId="1" xfId="0" applyBorder="1"/>
    <xf numFmtId="0" fontId="0" fillId="0" borderId="14" xfId="0" applyBorder="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3" xfId="51"/>
    <cellStyle name="常规 4" xfId="52"/>
    <cellStyle name="常规 4 16 2" xfId="53"/>
    <cellStyle name="常规 5" xfId="54"/>
    <cellStyle name="常规 6" xfId="55"/>
    <cellStyle name="常规 7"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F13" sqref="F13"/>
    </sheetView>
  </sheetViews>
  <sheetFormatPr defaultColWidth="9" defaultRowHeight="13.5"/>
  <cols>
    <col min="9" max="9" width="16.125" customWidth="1"/>
  </cols>
  <sheetData>
    <row r="1" ht="39.95" customHeight="1" spans="1:9">
      <c r="A1" s="123"/>
      <c r="B1" s="124"/>
      <c r="C1" s="124"/>
      <c r="D1" s="124"/>
      <c r="E1" s="124"/>
      <c r="F1" s="124"/>
      <c r="G1" s="124"/>
      <c r="H1" s="124"/>
      <c r="I1" s="125"/>
    </row>
    <row r="2" ht="22.5" customHeight="1" spans="1:9">
      <c r="A2" s="126"/>
      <c r="B2" s="127"/>
      <c r="C2" s="127"/>
      <c r="D2" s="127"/>
      <c r="E2" s="127"/>
      <c r="F2" s="127"/>
      <c r="G2" s="127"/>
      <c r="H2" s="127"/>
      <c r="I2" s="128"/>
    </row>
    <row r="3" ht="95.25" customHeight="1" spans="1:9">
      <c r="A3" s="129" t="s">
        <v>0</v>
      </c>
      <c r="B3" s="130"/>
      <c r="C3" s="130"/>
      <c r="D3" s="130"/>
      <c r="E3" s="130"/>
      <c r="F3" s="130"/>
      <c r="G3" s="130"/>
      <c r="H3" s="130"/>
      <c r="I3" s="131"/>
    </row>
    <row r="4" ht="22.5" customHeight="1" spans="1:9">
      <c r="A4" s="129"/>
      <c r="B4" s="130"/>
      <c r="C4" s="130"/>
      <c r="D4" s="130"/>
      <c r="E4" s="130"/>
      <c r="F4" s="130"/>
      <c r="G4" s="130"/>
      <c r="H4" s="130"/>
      <c r="I4" s="131"/>
    </row>
    <row r="5" ht="39.95" customHeight="1" spans="1:9">
      <c r="A5" s="126"/>
      <c r="B5" s="127"/>
      <c r="C5" s="127"/>
      <c r="D5" s="127"/>
      <c r="E5" s="132" t="s">
        <v>1</v>
      </c>
      <c r="F5" s="127"/>
      <c r="G5" s="127"/>
      <c r="H5" s="127"/>
      <c r="I5" s="128"/>
    </row>
    <row r="6" ht="39.95" customHeight="1" spans="1:9">
      <c r="A6" s="126"/>
      <c r="B6" s="127"/>
      <c r="C6" s="127"/>
      <c r="D6" s="127"/>
      <c r="E6" s="132" t="s">
        <v>2</v>
      </c>
      <c r="F6" s="127"/>
      <c r="G6" s="127"/>
      <c r="H6" s="127"/>
      <c r="I6" s="128"/>
    </row>
    <row r="7" ht="39.95" customHeight="1" spans="1:9">
      <c r="A7" s="126"/>
      <c r="B7" s="127"/>
      <c r="C7" s="127"/>
      <c r="D7" s="127"/>
      <c r="E7" s="132" t="s">
        <v>3</v>
      </c>
      <c r="F7" s="127"/>
      <c r="G7" s="127"/>
      <c r="H7" s="127"/>
      <c r="I7" s="128"/>
    </row>
    <row r="8" ht="39.95" customHeight="1" spans="1:9">
      <c r="A8" s="126"/>
      <c r="B8" s="127"/>
      <c r="C8" s="127"/>
      <c r="D8" s="127"/>
      <c r="E8" s="132" t="s">
        <v>4</v>
      </c>
      <c r="F8" s="127"/>
      <c r="G8" s="127"/>
      <c r="H8" s="127"/>
      <c r="I8" s="128"/>
    </row>
    <row r="9" ht="39.95" customHeight="1" spans="1:9">
      <c r="A9" s="126"/>
      <c r="B9" s="127"/>
      <c r="C9" s="127"/>
      <c r="D9" s="127"/>
      <c r="E9" s="132" t="s">
        <v>5</v>
      </c>
      <c r="F9" s="127"/>
      <c r="G9" s="127"/>
      <c r="H9" s="127"/>
      <c r="I9" s="128"/>
    </row>
    <row r="10" ht="45" customHeight="1" spans="1:9">
      <c r="A10" s="133"/>
      <c r="B10" s="127"/>
      <c r="C10" s="127"/>
      <c r="D10" s="127"/>
      <c r="E10" s="127"/>
      <c r="F10" s="127"/>
      <c r="G10" s="127"/>
      <c r="H10" s="127"/>
      <c r="I10" s="128"/>
    </row>
    <row r="11" ht="25.5" spans="1:9">
      <c r="A11" s="134"/>
      <c r="B11" s="127"/>
      <c r="C11" s="127"/>
      <c r="D11" s="127"/>
      <c r="E11" s="127"/>
      <c r="F11" s="127"/>
      <c r="G11" s="127"/>
      <c r="H11" s="127"/>
      <c r="I11" s="128"/>
    </row>
    <row r="12" ht="22.5" spans="1:9">
      <c r="A12" s="135" t="s">
        <v>6</v>
      </c>
      <c r="B12" s="87"/>
      <c r="C12" s="87"/>
      <c r="D12" s="87"/>
      <c r="E12" s="87"/>
      <c r="F12" s="87"/>
      <c r="G12" s="87"/>
      <c r="H12" s="87"/>
      <c r="I12" s="136"/>
    </row>
    <row r="13" ht="39.95" customHeight="1" spans="1:9">
      <c r="A13" s="137" t="s">
        <v>7</v>
      </c>
      <c r="B13" s="138"/>
      <c r="C13" s="138"/>
      <c r="D13" s="139"/>
      <c r="E13" s="139"/>
      <c r="F13" s="139"/>
      <c r="G13" s="139"/>
      <c r="H13" s="138"/>
      <c r="I13" s="140"/>
    </row>
    <row r="14" ht="22.5" spans="1:9">
      <c r="A14" s="141" t="s">
        <v>8</v>
      </c>
      <c r="B14" s="142"/>
      <c r="C14" s="142"/>
      <c r="D14" s="142"/>
      <c r="E14" s="142"/>
      <c r="F14" s="142"/>
      <c r="G14" s="142"/>
      <c r="H14" s="142"/>
      <c r="I14" s="143"/>
    </row>
    <row r="15" spans="1:9">
      <c r="A15" s="126"/>
      <c r="B15" s="127"/>
      <c r="C15" s="127"/>
      <c r="D15" s="127"/>
      <c r="E15" s="127"/>
      <c r="F15" s="127"/>
      <c r="G15" s="127"/>
      <c r="H15" s="127"/>
      <c r="I15" s="128"/>
    </row>
    <row r="16" spans="1:9">
      <c r="A16" s="126"/>
      <c r="B16" s="127"/>
      <c r="C16" s="127"/>
      <c r="D16" s="127"/>
      <c r="E16" s="127"/>
      <c r="F16" s="127"/>
      <c r="G16" s="127"/>
      <c r="H16" s="127"/>
      <c r="I16" s="128"/>
    </row>
    <row r="17" spans="1:9">
      <c r="A17" s="144"/>
      <c r="B17" s="145"/>
      <c r="C17" s="145"/>
      <c r="D17" s="145"/>
      <c r="E17" s="145"/>
      <c r="F17" s="145"/>
      <c r="G17" s="145"/>
      <c r="H17" s="145"/>
      <c r="I17" s="146"/>
    </row>
    <row r="18" spans="1:9">
      <c r="A18" s="147"/>
      <c r="B18" s="148"/>
      <c r="C18" s="148"/>
      <c r="D18" s="148"/>
      <c r="E18" s="148"/>
      <c r="F18" s="148"/>
      <c r="G18" s="148"/>
      <c r="H18" s="148"/>
      <c r="I18" s="149"/>
    </row>
    <row r="19" spans="1:9">
      <c r="A19" s="150"/>
      <c r="I19" s="151"/>
    </row>
    <row r="20" spans="1:9">
      <c r="A20" s="150"/>
      <c r="I20" s="151"/>
    </row>
    <row r="21" spans="1:9">
      <c r="A21" s="150"/>
      <c r="I21" s="151"/>
    </row>
    <row r="22" spans="1:9">
      <c r="A22" s="150"/>
      <c r="I22" s="151"/>
    </row>
    <row r="23" spans="1:9">
      <c r="A23" s="150"/>
      <c r="I23" s="151"/>
    </row>
    <row r="24" spans="1:9">
      <c r="A24" s="150"/>
      <c r="I24" s="151"/>
    </row>
    <row r="25" spans="1:9">
      <c r="A25" s="150"/>
      <c r="I25" s="151"/>
    </row>
    <row r="26" spans="1:9">
      <c r="A26" s="150"/>
      <c r="I26" s="151"/>
    </row>
    <row r="27" spans="1:9">
      <c r="A27" s="150"/>
      <c r="I27" s="151"/>
    </row>
    <row r="28" spans="1:9">
      <c r="A28" s="152"/>
      <c r="B28" s="153"/>
      <c r="C28" s="153"/>
      <c r="D28" s="153"/>
      <c r="E28" s="153"/>
      <c r="F28" s="153"/>
      <c r="G28" s="153"/>
      <c r="H28" s="153"/>
      <c r="I28" s="154"/>
    </row>
  </sheetData>
  <sheetProtection algorithmName="SHA-512" hashValue="cm18XFtyyxcMnq2PRnxn+q96GA87FCn9Aad/jgLcIy8Wtfilt+E+gBZmJxJlSAmAyMsLsKwiHpgYRhkT9jK7Ew==" saltValue="Bnt/1/ZaBbr5o8K9yI0u/Q==" spinCount="100000" sheet="1" objects="1"/>
  <mergeCells count="4">
    <mergeCell ref="A12:I12"/>
    <mergeCell ref="A14:I14"/>
    <mergeCell ref="A18:I18"/>
    <mergeCell ref="A3:I4"/>
  </mergeCells>
  <pageMargins left="0.826388888888889" right="0.550694444444444"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workbookViewId="0">
      <selection activeCell="A14" sqref="A14:D14"/>
    </sheetView>
  </sheetViews>
  <sheetFormatPr defaultColWidth="9" defaultRowHeight="13.5" outlineLevelCol="3"/>
  <cols>
    <col min="1" max="4" width="20.625" customWidth="1"/>
  </cols>
  <sheetData>
    <row r="1" ht="24.95" customHeight="1" spans="1:4">
      <c r="A1" s="99" t="s">
        <v>9</v>
      </c>
      <c r="B1" s="100"/>
      <c r="C1" s="100"/>
      <c r="D1" s="101"/>
    </row>
    <row r="2" ht="20.1" customHeight="1" spans="1:4">
      <c r="A2" s="102" t="s">
        <v>10</v>
      </c>
      <c r="B2" s="103"/>
      <c r="C2" s="103"/>
      <c r="D2" s="104"/>
    </row>
    <row r="3" ht="20.1" customHeight="1" spans="1:4">
      <c r="A3" s="105" t="s">
        <v>11</v>
      </c>
      <c r="B3" s="106"/>
      <c r="C3" s="106"/>
      <c r="D3" s="107"/>
    </row>
    <row r="4" ht="60" customHeight="1" spans="1:4">
      <c r="A4" s="108" t="s">
        <v>12</v>
      </c>
      <c r="B4" s="109"/>
      <c r="C4" s="109"/>
      <c r="D4" s="110"/>
    </row>
    <row r="5" ht="30" customHeight="1" spans="1:4">
      <c r="A5" s="108" t="s">
        <v>13</v>
      </c>
      <c r="B5" s="109"/>
      <c r="C5" s="109"/>
      <c r="D5" s="110"/>
    </row>
    <row r="6" ht="60" customHeight="1" spans="1:4">
      <c r="A6" s="108" t="s">
        <v>14</v>
      </c>
      <c r="B6" s="109"/>
      <c r="C6" s="109"/>
      <c r="D6" s="110"/>
    </row>
    <row r="7" ht="45" customHeight="1" spans="1:4">
      <c r="A7" s="108" t="s">
        <v>15</v>
      </c>
      <c r="B7" s="109"/>
      <c r="C7" s="109"/>
      <c r="D7" s="110"/>
    </row>
    <row r="8" ht="30" customHeight="1" spans="1:4">
      <c r="A8" s="111" t="s">
        <v>16</v>
      </c>
      <c r="B8" s="112"/>
      <c r="C8" s="112"/>
      <c r="D8" s="113"/>
    </row>
    <row r="9" ht="30" customHeight="1" spans="1:4">
      <c r="A9" s="111" t="s">
        <v>17</v>
      </c>
      <c r="B9" s="112"/>
      <c r="C9" s="112"/>
      <c r="D9" s="113"/>
    </row>
    <row r="10" ht="30" customHeight="1" spans="1:4">
      <c r="A10" s="111" t="s">
        <v>18</v>
      </c>
      <c r="B10" s="112"/>
      <c r="C10" s="112"/>
      <c r="D10" s="113"/>
    </row>
    <row r="11" ht="20.1" customHeight="1" spans="1:4">
      <c r="A11" s="105" t="s">
        <v>19</v>
      </c>
      <c r="B11" s="106"/>
      <c r="C11" s="106"/>
      <c r="D11" s="107"/>
    </row>
    <row r="12" ht="20.1" customHeight="1" spans="1:4">
      <c r="A12" s="111" t="s">
        <v>20</v>
      </c>
      <c r="B12" s="112"/>
      <c r="C12" s="112"/>
      <c r="D12" s="113"/>
    </row>
    <row r="13" ht="45" customHeight="1" spans="1:4">
      <c r="A13" s="111" t="s">
        <v>21</v>
      </c>
      <c r="B13" s="112"/>
      <c r="C13" s="112"/>
      <c r="D13" s="113"/>
    </row>
    <row r="14" ht="45" customHeight="1" spans="1:4">
      <c r="A14" s="111" t="s">
        <v>22</v>
      </c>
      <c r="B14" s="112"/>
      <c r="C14" s="112"/>
      <c r="D14" s="113"/>
    </row>
    <row r="15" ht="30" customHeight="1" spans="1:4">
      <c r="A15" s="111" t="s">
        <v>23</v>
      </c>
      <c r="B15" s="112"/>
      <c r="C15" s="112"/>
      <c r="D15" s="113"/>
    </row>
    <row r="16" ht="30" customHeight="1" spans="1:4">
      <c r="A16" s="111" t="s">
        <v>24</v>
      </c>
      <c r="B16" s="112"/>
      <c r="C16" s="112"/>
      <c r="D16" s="113"/>
    </row>
    <row r="17" ht="20.1" customHeight="1" spans="1:4">
      <c r="A17" s="111" t="s">
        <v>25</v>
      </c>
      <c r="B17" s="112"/>
      <c r="C17" s="112"/>
      <c r="D17" s="113"/>
    </row>
    <row r="18" ht="20.1" customHeight="1" spans="1:4">
      <c r="A18" s="111" t="s">
        <v>26</v>
      </c>
      <c r="B18" s="112"/>
      <c r="C18" s="112"/>
      <c r="D18" s="113"/>
    </row>
    <row r="19" ht="20.1" customHeight="1" spans="1:4">
      <c r="A19" s="114"/>
      <c r="B19" s="115"/>
      <c r="C19" s="115"/>
      <c r="D19" s="116"/>
    </row>
    <row r="20" ht="20.1" customHeight="1" spans="1:4">
      <c r="A20" s="117" t="s">
        <v>27</v>
      </c>
      <c r="B20" s="118"/>
      <c r="C20" s="118"/>
      <c r="D20" s="119"/>
    </row>
    <row r="21" ht="20.1" customHeight="1" spans="1:4">
      <c r="A21" s="120" t="s">
        <v>28</v>
      </c>
      <c r="B21" s="121"/>
      <c r="C21" s="121"/>
      <c r="D21" s="122"/>
    </row>
    <row r="22" ht="20.1" customHeight="1" spans="1:4">
      <c r="A22" s="105" t="s">
        <v>29</v>
      </c>
      <c r="B22" s="106"/>
      <c r="C22" s="106"/>
      <c r="D22" s="107"/>
    </row>
    <row r="23" ht="77.25" customHeight="1" spans="1:4">
      <c r="A23" s="111" t="s">
        <v>30</v>
      </c>
      <c r="B23" s="112"/>
      <c r="C23" s="112"/>
      <c r="D23" s="113"/>
    </row>
    <row r="24" ht="95.1" customHeight="1" spans="1:4">
      <c r="A24" s="111" t="s">
        <v>31</v>
      </c>
      <c r="B24" s="112"/>
      <c r="C24" s="112"/>
      <c r="D24" s="113"/>
    </row>
    <row r="25" ht="60" customHeight="1" spans="1:4">
      <c r="A25" s="111" t="s">
        <v>32</v>
      </c>
      <c r="B25" s="112"/>
      <c r="C25" s="112"/>
      <c r="D25" s="113"/>
    </row>
    <row r="26" ht="30" customHeight="1" spans="1:4">
      <c r="A26" s="111" t="s">
        <v>33</v>
      </c>
      <c r="B26" s="112"/>
      <c r="C26" s="112"/>
      <c r="D26" s="113"/>
    </row>
    <row r="27" ht="30" customHeight="1" spans="1:4">
      <c r="A27" s="111" t="s">
        <v>34</v>
      </c>
      <c r="B27" s="112"/>
      <c r="C27" s="112"/>
      <c r="D27" s="113"/>
    </row>
    <row r="28" ht="20.1" customHeight="1" spans="1:4">
      <c r="A28" s="111" t="s">
        <v>35</v>
      </c>
      <c r="B28" s="112"/>
      <c r="C28" s="112"/>
      <c r="D28" s="113"/>
    </row>
    <row r="29" ht="30" customHeight="1" spans="1:4">
      <c r="A29" s="114" t="s">
        <v>36</v>
      </c>
      <c r="B29" s="115"/>
      <c r="C29" s="115"/>
      <c r="D29" s="116"/>
    </row>
  </sheetData>
  <sheetProtection algorithmName="SHA-512" hashValue="hmlmWlG37zJazzjzGyPqjzIm2DLV0aYYu8izyFc4/YdsVASoRJQL5oYVJuQ4dPFCGPIAqpyOBcGEK1BaG9nltg==" saltValue="yYWLf2Q24Ezdlk0ppOJErA==" spinCount="100000" sheet="1" objects="1"/>
  <mergeCells count="29">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s>
  <pageMargins left="0.984027777777778" right="0.7" top="0.75" bottom="0.75" header="0.3" footer="0.3"/>
  <pageSetup paperSize="9" orientation="portrait"/>
  <headerFooter/>
  <rowBreaks count="1" manualBreakCount="1">
    <brk id="1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Zeros="0" workbookViewId="0">
      <selection activeCell="B7" sqref="B7"/>
    </sheetView>
  </sheetViews>
  <sheetFormatPr defaultColWidth="9" defaultRowHeight="13.5" outlineLevelCol="2"/>
  <cols>
    <col min="1" max="1" width="15.625" customWidth="1"/>
    <col min="2" max="2" width="37.875" customWidth="1"/>
    <col min="3" max="3" width="22.75" customWidth="1"/>
  </cols>
  <sheetData>
    <row r="1" ht="49.5" customHeight="1" spans="1:3">
      <c r="A1" s="87" t="s">
        <v>37</v>
      </c>
      <c r="B1" s="87"/>
      <c r="C1" s="87"/>
    </row>
    <row r="2" ht="39.95" customHeight="1" spans="1:3">
      <c r="A2" s="88" t="s">
        <v>38</v>
      </c>
      <c r="B2" s="88"/>
      <c r="C2" s="89" t="s">
        <v>39</v>
      </c>
    </row>
    <row r="3" ht="39.95" customHeight="1" spans="1:3">
      <c r="A3" s="90" t="s">
        <v>40</v>
      </c>
      <c r="B3" s="91" t="s">
        <v>41</v>
      </c>
      <c r="C3" s="92" t="s">
        <v>42</v>
      </c>
    </row>
    <row r="4" ht="39.95" customHeight="1" spans="1:3">
      <c r="A4" s="91">
        <v>100</v>
      </c>
      <c r="B4" s="93" t="s">
        <v>43</v>
      </c>
      <c r="C4" s="94">
        <f>'100章'!F18</f>
        <v>0</v>
      </c>
    </row>
    <row r="5" ht="39.95" customHeight="1" spans="1:3">
      <c r="A5" s="95">
        <v>200</v>
      </c>
      <c r="B5" s="93" t="s">
        <v>44</v>
      </c>
      <c r="C5" s="94">
        <f>'200章'!F23</f>
        <v>0</v>
      </c>
    </row>
    <row r="6" ht="39.95" customHeight="1" spans="1:3">
      <c r="A6" s="95">
        <v>300</v>
      </c>
      <c r="B6" s="93" t="s">
        <v>45</v>
      </c>
      <c r="C6" s="94">
        <f>'300章'!F16</f>
        <v>0</v>
      </c>
    </row>
    <row r="7" ht="39.95" customHeight="1" spans="1:3">
      <c r="A7" s="95">
        <v>400</v>
      </c>
      <c r="B7" s="93" t="s">
        <v>46</v>
      </c>
      <c r="C7" s="94">
        <f>'400章'!F56</f>
        <v>0</v>
      </c>
    </row>
    <row r="8" ht="39.95" customHeight="1" spans="1:3">
      <c r="A8" s="95">
        <v>600</v>
      </c>
      <c r="B8" s="93" t="s">
        <v>47</v>
      </c>
      <c r="C8" s="94">
        <f>'600章'!F9</f>
        <v>0</v>
      </c>
    </row>
    <row r="9" ht="39.95" customHeight="1" spans="1:3">
      <c r="A9" s="91" t="s">
        <v>48</v>
      </c>
      <c r="B9" s="91"/>
      <c r="C9" s="94">
        <f>SUM(C4,C5,C6,C7,C8)</f>
        <v>0</v>
      </c>
    </row>
    <row r="10" ht="39.95" customHeight="1" spans="1:3">
      <c r="A10" s="91" t="s">
        <v>49</v>
      </c>
      <c r="B10" s="91"/>
      <c r="C10" s="94">
        <v>162968</v>
      </c>
    </row>
    <row r="11" ht="39.95" customHeight="1" spans="1:3">
      <c r="A11" s="96" t="s">
        <v>50</v>
      </c>
      <c r="B11" s="97"/>
      <c r="C11" s="98">
        <f>C9+C10</f>
        <v>162968</v>
      </c>
    </row>
  </sheetData>
  <sheetProtection algorithmName="SHA-512" hashValue="yldfeYVtnJvXZUZ1G20DZ4aZStA0ro+wHScjkWKy8u+P5h7bXxkcc5dTESG+O4pa3Bm6/HT2rUphA4Fn1ZYf3w==" saltValue="6+PNpjkPVxA/ThOxOvpjeQ==" spinCount="100000" sheet="1" objects="1"/>
  <mergeCells count="5">
    <mergeCell ref="A1:C1"/>
    <mergeCell ref="A2:B2"/>
    <mergeCell ref="A9:B9"/>
    <mergeCell ref="A10:B10"/>
    <mergeCell ref="A11:B11"/>
  </mergeCells>
  <pageMargins left="1.29861111111111"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Zeros="0" workbookViewId="0">
      <selection activeCell="E4" sqref="E4"/>
    </sheetView>
  </sheetViews>
  <sheetFormatPr defaultColWidth="9" defaultRowHeight="13.5" outlineLevelCol="5"/>
  <cols>
    <col min="2" max="2" width="28.25" customWidth="1"/>
    <col min="3" max="3" width="11.625" customWidth="1"/>
    <col min="4" max="4" width="9" customWidth="1"/>
    <col min="5" max="5" width="13.5" customWidth="1"/>
    <col min="6" max="6" width="14.75" customWidth="1"/>
  </cols>
  <sheetData>
    <row r="1" ht="50.1" customHeight="1" spans="1:6">
      <c r="A1" s="74" t="s">
        <v>51</v>
      </c>
      <c r="B1" s="74"/>
      <c r="C1" s="74"/>
      <c r="D1" s="74"/>
      <c r="E1" s="74"/>
      <c r="F1" s="74"/>
    </row>
    <row r="2" ht="35.1" customHeight="1" spans="1:6">
      <c r="A2" s="75" t="s">
        <v>38</v>
      </c>
      <c r="B2" s="75"/>
      <c r="C2" s="75"/>
      <c r="D2" s="76"/>
      <c r="E2" s="77" t="s">
        <v>39</v>
      </c>
      <c r="F2" s="77"/>
    </row>
    <row r="3" ht="35.1" customHeight="1" spans="1:6">
      <c r="A3" s="78" t="s">
        <v>52</v>
      </c>
      <c r="B3" s="78" t="s">
        <v>53</v>
      </c>
      <c r="C3" s="78" t="s">
        <v>54</v>
      </c>
      <c r="D3" s="78" t="s">
        <v>55</v>
      </c>
      <c r="E3" s="79" t="s">
        <v>56</v>
      </c>
      <c r="F3" s="80" t="s">
        <v>57</v>
      </c>
    </row>
    <row r="4" ht="35.1" customHeight="1" spans="1:6">
      <c r="A4" s="78" t="s">
        <v>58</v>
      </c>
      <c r="B4" s="78" t="s">
        <v>59</v>
      </c>
      <c r="C4" s="78" t="s">
        <v>60</v>
      </c>
      <c r="D4" s="78" t="s">
        <v>60</v>
      </c>
      <c r="E4" s="81" t="s">
        <v>60</v>
      </c>
      <c r="F4" s="80" t="s">
        <v>60</v>
      </c>
    </row>
    <row r="5" ht="35.1" customHeight="1" spans="1:6">
      <c r="A5" s="78" t="s">
        <v>61</v>
      </c>
      <c r="B5" s="78" t="s">
        <v>62</v>
      </c>
      <c r="C5" s="78" t="s">
        <v>60</v>
      </c>
      <c r="D5" s="78" t="s">
        <v>60</v>
      </c>
      <c r="E5" s="81"/>
      <c r="F5" s="80" t="s">
        <v>60</v>
      </c>
    </row>
    <row r="6" ht="35.1" customHeight="1" spans="1:6">
      <c r="A6" s="78" t="s">
        <v>63</v>
      </c>
      <c r="B6" s="78" t="s">
        <v>64</v>
      </c>
      <c r="C6" s="78" t="s">
        <v>65</v>
      </c>
      <c r="D6" s="82">
        <v>1</v>
      </c>
      <c r="E6" s="81"/>
      <c r="F6" s="82">
        <f>D6*E6</f>
        <v>0</v>
      </c>
    </row>
    <row r="7" ht="35.1" customHeight="1" spans="1:6">
      <c r="A7" s="78" t="s">
        <v>66</v>
      </c>
      <c r="B7" s="78" t="s">
        <v>67</v>
      </c>
      <c r="C7" s="78" t="s">
        <v>65</v>
      </c>
      <c r="D7" s="82">
        <v>1</v>
      </c>
      <c r="E7" s="81"/>
      <c r="F7" s="82">
        <f>D7*E7</f>
        <v>0</v>
      </c>
    </row>
    <row r="8" ht="35.1" customHeight="1" spans="1:6">
      <c r="A8" s="78" t="s">
        <v>68</v>
      </c>
      <c r="B8" s="78" t="s">
        <v>69</v>
      </c>
      <c r="C8" s="78" t="s">
        <v>65</v>
      </c>
      <c r="D8" s="82">
        <v>1</v>
      </c>
      <c r="E8" s="81"/>
      <c r="F8" s="82">
        <f>D8*E8</f>
        <v>0</v>
      </c>
    </row>
    <row r="9" ht="35.1" customHeight="1" spans="1:6">
      <c r="A9" s="78" t="s">
        <v>70</v>
      </c>
      <c r="B9" s="78" t="s">
        <v>71</v>
      </c>
      <c r="C9" s="78" t="s">
        <v>60</v>
      </c>
      <c r="D9" s="82"/>
      <c r="E9" s="81"/>
      <c r="F9" s="82"/>
    </row>
    <row r="10" ht="35.1" customHeight="1" spans="1:6">
      <c r="A10" s="78" t="s">
        <v>72</v>
      </c>
      <c r="B10" s="78" t="s">
        <v>73</v>
      </c>
      <c r="C10" s="78"/>
      <c r="D10" s="82"/>
      <c r="E10" s="81"/>
      <c r="F10" s="82"/>
    </row>
    <row r="11" ht="35.1" customHeight="1" spans="1:6">
      <c r="A11" s="78" t="s">
        <v>63</v>
      </c>
      <c r="B11" s="78" t="s">
        <v>74</v>
      </c>
      <c r="C11" s="78" t="s">
        <v>65</v>
      </c>
      <c r="D11" s="82">
        <v>1</v>
      </c>
      <c r="E11" s="81"/>
      <c r="F11" s="82">
        <f>D11*E11</f>
        <v>0</v>
      </c>
    </row>
    <row r="12" ht="35.1" customHeight="1" spans="1:6">
      <c r="A12" s="78" t="s">
        <v>75</v>
      </c>
      <c r="B12" s="78" t="s">
        <v>76</v>
      </c>
      <c r="C12" s="78" t="s">
        <v>65</v>
      </c>
      <c r="D12" s="82">
        <v>1</v>
      </c>
      <c r="E12" s="81"/>
      <c r="F12" s="82">
        <f>D12*E12</f>
        <v>0</v>
      </c>
    </row>
    <row r="13" ht="35.1" customHeight="1" spans="1:6">
      <c r="A13" s="78">
        <v>103</v>
      </c>
      <c r="B13" s="78" t="s">
        <v>77</v>
      </c>
      <c r="C13" s="78"/>
      <c r="D13" s="82"/>
      <c r="E13" s="81"/>
      <c r="F13" s="82"/>
    </row>
    <row r="14" ht="35.1" customHeight="1" spans="1:6">
      <c r="A14" s="78" t="s">
        <v>78</v>
      </c>
      <c r="B14" s="78" t="s">
        <v>79</v>
      </c>
      <c r="C14" s="78" t="s">
        <v>65</v>
      </c>
      <c r="D14" s="82">
        <v>1</v>
      </c>
      <c r="E14" s="81"/>
      <c r="F14" s="82">
        <f>D14*E14</f>
        <v>0</v>
      </c>
    </row>
    <row r="15" ht="35.1" customHeight="1" spans="1:6">
      <c r="A15" s="78" t="s">
        <v>80</v>
      </c>
      <c r="B15" s="78" t="s">
        <v>81</v>
      </c>
      <c r="C15" s="78" t="s">
        <v>65</v>
      </c>
      <c r="D15" s="82">
        <v>1</v>
      </c>
      <c r="E15" s="81"/>
      <c r="F15" s="82">
        <f>D15*E15</f>
        <v>0</v>
      </c>
    </row>
    <row r="16" ht="35.1" customHeight="1" spans="1:6">
      <c r="A16" s="78">
        <v>104</v>
      </c>
      <c r="B16" s="78" t="s">
        <v>82</v>
      </c>
      <c r="C16" s="78"/>
      <c r="D16" s="82"/>
      <c r="E16" s="81"/>
      <c r="F16" s="82"/>
    </row>
    <row r="17" ht="35.1" customHeight="1" spans="1:6">
      <c r="A17" s="78" t="s">
        <v>83</v>
      </c>
      <c r="B17" s="78" t="s">
        <v>84</v>
      </c>
      <c r="C17" s="78" t="s">
        <v>65</v>
      </c>
      <c r="D17" s="82">
        <v>1</v>
      </c>
      <c r="E17" s="81"/>
      <c r="F17" s="82">
        <f>D17*E17</f>
        <v>0</v>
      </c>
    </row>
    <row r="18" ht="50.1" customHeight="1" spans="1:6">
      <c r="A18" s="83" t="s">
        <v>85</v>
      </c>
      <c r="B18" s="84"/>
      <c r="C18" s="84"/>
      <c r="D18" s="84"/>
      <c r="E18" s="85"/>
      <c r="F18" s="86">
        <f>SUM(F6:F8,F11:F12,F14:F15,F17)</f>
        <v>0</v>
      </c>
    </row>
  </sheetData>
  <sheetProtection algorithmName="SHA-512" hashValue="lpKiKQda1k7KyHKRPcq36K2EK/GWvFGimdImwP1w5LnWUzMMHw61n9fADEvum8vaX6HzL267Ra3DxgY77Xe8Vg==" saltValue="gOWiqvckuIzAe0n2ZxUF1Q==" spinCount="100000" sheet="1" selectLockedCells="1" objects="1"/>
  <mergeCells count="4">
    <mergeCell ref="A1:F1"/>
    <mergeCell ref="A2:C2"/>
    <mergeCell ref="E2:F2"/>
    <mergeCell ref="A18:E18"/>
  </mergeCells>
  <pageMargins left="0.826388888888889" right="0.550694444444444"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Zeros="0" zoomScale="99" zoomScaleNormal="99" workbookViewId="0">
      <selection activeCell="E4" sqref="E4"/>
    </sheetView>
  </sheetViews>
  <sheetFormatPr defaultColWidth="9" defaultRowHeight="14.25" outlineLevelCol="6"/>
  <cols>
    <col min="1" max="1" width="7.25" style="1" customWidth="1"/>
    <col min="2" max="2" width="26.625" style="1" customWidth="1"/>
    <col min="3" max="3" width="6.25" style="1" customWidth="1"/>
    <col min="4" max="4" width="10.375" style="65" customWidth="1"/>
    <col min="5" max="5" width="10.625" style="3" customWidth="1"/>
    <col min="6" max="6" width="12.375" style="1" customWidth="1"/>
    <col min="7" max="7" width="16.25" style="4" customWidth="1"/>
    <col min="8" max="16384" width="9" style="1"/>
  </cols>
  <sheetData>
    <row r="1" ht="50.1" customHeight="1" spans="1:7">
      <c r="A1" s="5" t="s">
        <v>86</v>
      </c>
      <c r="B1" s="5"/>
      <c r="C1" s="5"/>
      <c r="D1" s="5"/>
      <c r="E1" s="5"/>
      <c r="F1" s="5"/>
      <c r="G1" s="6"/>
    </row>
    <row r="2" ht="35.1" customHeight="1" spans="1:7">
      <c r="A2" s="7" t="s">
        <v>38</v>
      </c>
      <c r="B2" s="7"/>
      <c r="C2" s="7"/>
      <c r="D2" s="7"/>
      <c r="E2" s="8" t="s">
        <v>39</v>
      </c>
      <c r="F2" s="8"/>
      <c r="G2" s="9"/>
    </row>
    <row r="3" ht="35.1" customHeight="1" spans="1:7">
      <c r="A3" s="11" t="s">
        <v>52</v>
      </c>
      <c r="B3" s="12" t="s">
        <v>53</v>
      </c>
      <c r="C3" s="11" t="s">
        <v>54</v>
      </c>
      <c r="D3" s="15" t="s">
        <v>55</v>
      </c>
      <c r="E3" s="66" t="s">
        <v>87</v>
      </c>
      <c r="F3" s="15" t="s">
        <v>88</v>
      </c>
      <c r="G3" s="13" t="s">
        <v>89</v>
      </c>
    </row>
    <row r="4" s="64" customFormat="1" ht="35.1" customHeight="1" spans="1:7">
      <c r="A4" s="11" t="s">
        <v>90</v>
      </c>
      <c r="B4" s="67" t="s">
        <v>91</v>
      </c>
      <c r="C4" s="11"/>
      <c r="D4" s="60"/>
      <c r="E4" s="68"/>
      <c r="F4" s="60"/>
      <c r="G4" s="13"/>
    </row>
    <row r="5" s="64" customFormat="1" ht="35.1" customHeight="1" spans="1:7">
      <c r="A5" s="11" t="s">
        <v>92</v>
      </c>
      <c r="B5" s="67" t="s">
        <v>93</v>
      </c>
      <c r="C5" s="69" t="s">
        <v>60</v>
      </c>
      <c r="D5" s="19"/>
      <c r="E5" s="68"/>
      <c r="F5" s="60"/>
      <c r="G5" s="13"/>
    </row>
    <row r="6" s="64" customFormat="1" ht="35.1" customHeight="1" spans="1:7">
      <c r="A6" s="11" t="s">
        <v>66</v>
      </c>
      <c r="B6" s="67" t="s">
        <v>94</v>
      </c>
      <c r="C6" s="69" t="s">
        <v>95</v>
      </c>
      <c r="D6" s="22">
        <v>268</v>
      </c>
      <c r="E6" s="68"/>
      <c r="F6" s="60">
        <f>E6*D6</f>
        <v>0</v>
      </c>
      <c r="G6" s="13"/>
    </row>
    <row r="7" s="64" customFormat="1" ht="35.1" customHeight="1" spans="1:7">
      <c r="A7" s="11" t="s">
        <v>96</v>
      </c>
      <c r="B7" s="67" t="s">
        <v>97</v>
      </c>
      <c r="C7" s="69" t="s">
        <v>60</v>
      </c>
      <c r="D7" s="22"/>
      <c r="E7" s="68"/>
      <c r="F7" s="60"/>
      <c r="G7" s="13"/>
    </row>
    <row r="8" s="64" customFormat="1" ht="35.1" customHeight="1" spans="1:7">
      <c r="A8" s="11" t="s">
        <v>63</v>
      </c>
      <c r="B8" s="67" t="s">
        <v>98</v>
      </c>
      <c r="C8" s="69" t="s">
        <v>99</v>
      </c>
      <c r="D8" s="22">
        <v>1</v>
      </c>
      <c r="E8" s="68"/>
      <c r="F8" s="60">
        <f>E8*D8</f>
        <v>0</v>
      </c>
      <c r="G8" s="13"/>
    </row>
    <row r="9" s="64" customFormat="1" ht="35.1" customHeight="1" spans="1:7">
      <c r="A9" s="11">
        <v>203</v>
      </c>
      <c r="B9" s="67" t="s">
        <v>100</v>
      </c>
      <c r="C9" s="69"/>
      <c r="D9" s="22"/>
      <c r="E9" s="68"/>
      <c r="F9" s="60"/>
      <c r="G9" s="13"/>
    </row>
    <row r="10" s="64" customFormat="1" ht="35.1" customHeight="1" spans="1:7">
      <c r="A10" s="11" t="s">
        <v>101</v>
      </c>
      <c r="B10" s="67" t="s">
        <v>102</v>
      </c>
      <c r="C10" s="69"/>
      <c r="D10" s="22"/>
      <c r="E10" s="68"/>
      <c r="F10" s="60"/>
      <c r="G10" s="13"/>
    </row>
    <row r="11" s="64" customFormat="1" ht="35.1" customHeight="1" spans="1:7">
      <c r="A11" s="11" t="s">
        <v>63</v>
      </c>
      <c r="B11" s="67" t="s">
        <v>103</v>
      </c>
      <c r="C11" s="69" t="s">
        <v>95</v>
      </c>
      <c r="D11" s="22">
        <v>89.25</v>
      </c>
      <c r="E11" s="68"/>
      <c r="F11" s="60">
        <f>E11*D11</f>
        <v>0</v>
      </c>
      <c r="G11" s="13"/>
    </row>
    <row r="12" s="64" customFormat="1" ht="35.1" customHeight="1" spans="1:7">
      <c r="A12" s="11" t="s">
        <v>66</v>
      </c>
      <c r="B12" s="67" t="s">
        <v>104</v>
      </c>
      <c r="C12" s="69" t="s">
        <v>95</v>
      </c>
      <c r="D12" s="22">
        <v>2582.35</v>
      </c>
      <c r="E12" s="68"/>
      <c r="F12" s="60">
        <f>E12*D12</f>
        <v>0</v>
      </c>
      <c r="G12" s="13"/>
    </row>
    <row r="13" s="64" customFormat="1" ht="35.1" customHeight="1" spans="1:7">
      <c r="A13" s="11">
        <v>204</v>
      </c>
      <c r="B13" s="67" t="s">
        <v>105</v>
      </c>
      <c r="C13" s="69"/>
      <c r="D13" s="22"/>
      <c r="E13" s="68"/>
      <c r="F13" s="60"/>
      <c r="G13" s="13"/>
    </row>
    <row r="14" s="64" customFormat="1" ht="35.1" customHeight="1" spans="1:7">
      <c r="A14" s="11" t="s">
        <v>106</v>
      </c>
      <c r="B14" s="67" t="s">
        <v>107</v>
      </c>
      <c r="C14" s="69" t="s">
        <v>60</v>
      </c>
      <c r="D14" s="22"/>
      <c r="E14" s="68"/>
      <c r="F14" s="60"/>
      <c r="G14" s="13"/>
    </row>
    <row r="15" s="64" customFormat="1" ht="35.1" customHeight="1" spans="1:7">
      <c r="A15" s="11" t="s">
        <v>63</v>
      </c>
      <c r="B15" s="67" t="s">
        <v>108</v>
      </c>
      <c r="C15" s="69"/>
      <c r="D15" s="22"/>
      <c r="E15" s="68"/>
      <c r="F15" s="60"/>
      <c r="G15" s="13"/>
    </row>
    <row r="16" s="64" customFormat="1" ht="35.1" customHeight="1" spans="1:7">
      <c r="A16" s="11" t="s">
        <v>109</v>
      </c>
      <c r="B16" s="67" t="s">
        <v>110</v>
      </c>
      <c r="C16" s="69" t="s">
        <v>95</v>
      </c>
      <c r="D16" s="22">
        <v>75</v>
      </c>
      <c r="E16" s="68"/>
      <c r="F16" s="60">
        <f>E16*D16</f>
        <v>0</v>
      </c>
      <c r="G16" s="13"/>
    </row>
    <row r="17" s="64" customFormat="1" ht="35.1" customHeight="1" spans="1:7">
      <c r="A17" s="31">
        <v>208</v>
      </c>
      <c r="B17" s="67" t="s">
        <v>111</v>
      </c>
      <c r="C17" s="69"/>
      <c r="D17" s="22"/>
      <c r="E17" s="68"/>
      <c r="F17" s="60"/>
      <c r="G17" s="13"/>
    </row>
    <row r="18" s="64" customFormat="1" ht="35.1" customHeight="1" spans="1:7">
      <c r="A18" s="11" t="s">
        <v>112</v>
      </c>
      <c r="B18" s="67" t="s">
        <v>113</v>
      </c>
      <c r="C18" s="69"/>
      <c r="D18" s="22"/>
      <c r="E18" s="68"/>
      <c r="F18" s="60"/>
      <c r="G18" s="13"/>
    </row>
    <row r="19" s="64" customFormat="1" ht="35.1" customHeight="1" spans="1:7">
      <c r="A19" s="11" t="s">
        <v>63</v>
      </c>
      <c r="B19" s="67" t="s">
        <v>114</v>
      </c>
      <c r="C19" s="69" t="s">
        <v>95</v>
      </c>
      <c r="D19" s="22">
        <v>45.54</v>
      </c>
      <c r="E19" s="68"/>
      <c r="F19" s="60">
        <f>E19*D19</f>
        <v>0</v>
      </c>
      <c r="G19" s="13"/>
    </row>
    <row r="20" s="64" customFormat="1" ht="35.1" customHeight="1" spans="1:7">
      <c r="A20" s="11" t="s">
        <v>66</v>
      </c>
      <c r="B20" s="67" t="s">
        <v>115</v>
      </c>
      <c r="C20" s="69" t="s">
        <v>95</v>
      </c>
      <c r="D20" s="22">
        <v>106.26</v>
      </c>
      <c r="E20" s="68"/>
      <c r="F20" s="60">
        <f>E20*D20</f>
        <v>0</v>
      </c>
      <c r="G20" s="13"/>
    </row>
    <row r="21" s="64" customFormat="1" ht="35.1" customHeight="1" spans="1:7">
      <c r="A21" s="31" t="s">
        <v>116</v>
      </c>
      <c r="B21" s="67" t="s">
        <v>117</v>
      </c>
      <c r="C21" s="69"/>
      <c r="D21" s="22"/>
      <c r="E21" s="68"/>
      <c r="F21" s="60"/>
      <c r="G21" s="13"/>
    </row>
    <row r="22" s="64" customFormat="1" ht="35.1" customHeight="1" spans="1:7">
      <c r="A22" s="32" t="s">
        <v>66</v>
      </c>
      <c r="B22" s="70" t="s">
        <v>118</v>
      </c>
      <c r="C22" s="71" t="s">
        <v>95</v>
      </c>
      <c r="D22" s="35">
        <v>151.8</v>
      </c>
      <c r="E22" s="72"/>
      <c r="F22" s="73">
        <f>E22*D22</f>
        <v>0</v>
      </c>
      <c r="G22" s="38"/>
    </row>
    <row r="23" ht="50.1" customHeight="1" spans="1:7">
      <c r="A23" s="62" t="s">
        <v>119</v>
      </c>
      <c r="B23" s="62"/>
      <c r="C23" s="62"/>
      <c r="D23" s="62"/>
      <c r="E23" s="62"/>
      <c r="F23" s="25">
        <f>SUM(F6,F8,F11,F12,F16,F19,F20,F22)</f>
        <v>0</v>
      </c>
      <c r="G23" s="63"/>
    </row>
  </sheetData>
  <sheetProtection algorithmName="SHA-512" hashValue="G/kJ94g0Va1CpaiXceU6/YkiFSwImvsBnY15LQnGhJ9IMzu4iqGEp5DM8fy0RgUUcQ/7vIU5Klxb8KK3kStzXQ==" saltValue="Tz5ZZchcoISAzWX0HKn9Ug==" spinCount="100000" sheet="1" selectLockedCells="1" objects="1"/>
  <mergeCells count="4">
    <mergeCell ref="A1:G1"/>
    <mergeCell ref="A2:D2"/>
    <mergeCell ref="E2:G2"/>
    <mergeCell ref="A23:E23"/>
  </mergeCells>
  <printOptions horizontalCentered="1"/>
  <pageMargins left="0.550694444444444" right="0.354330708661417" top="0.393700787401575" bottom="0.393700787401575" header="0" footer="0"/>
  <pageSetup paperSize="9" scale="97"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Zeros="0" zoomScale="99" zoomScaleNormal="99" workbookViewId="0">
      <selection activeCell="E5" sqref="E5"/>
    </sheetView>
  </sheetViews>
  <sheetFormatPr defaultColWidth="9" defaultRowHeight="14.25" outlineLevelCol="6"/>
  <cols>
    <col min="1" max="1" width="7.25" style="10" customWidth="1"/>
    <col min="2" max="2" width="26.625" style="10" customWidth="1"/>
    <col min="3" max="3" width="6.25" style="10" customWidth="1"/>
    <col min="4" max="4" width="10.375" style="48" customWidth="1"/>
    <col min="5" max="5" width="10.625" style="48" customWidth="1"/>
    <col min="6" max="6" width="14.25" style="10" customWidth="1"/>
    <col min="7" max="7" width="16.875" style="49" customWidth="1"/>
    <col min="8" max="16384" width="9" style="10"/>
  </cols>
  <sheetData>
    <row r="1" ht="50.1" customHeight="1" spans="1:7">
      <c r="A1" s="50" t="s">
        <v>120</v>
      </c>
      <c r="B1" s="51"/>
      <c r="C1" s="51"/>
      <c r="D1" s="51"/>
      <c r="E1" s="51"/>
      <c r="F1" s="51"/>
      <c r="G1" s="52"/>
    </row>
    <row r="2" ht="35.1" customHeight="1" spans="1:7">
      <c r="A2" s="53" t="s">
        <v>38</v>
      </c>
      <c r="B2" s="7"/>
      <c r="C2" s="7"/>
      <c r="D2" s="7"/>
      <c r="E2" s="8" t="s">
        <v>39</v>
      </c>
      <c r="F2" s="8"/>
      <c r="G2" s="54"/>
    </row>
    <row r="3" ht="35.1" customHeight="1" spans="1:7">
      <c r="A3" s="11" t="s">
        <v>52</v>
      </c>
      <c r="B3" s="11" t="s">
        <v>53</v>
      </c>
      <c r="C3" s="11" t="s">
        <v>54</v>
      </c>
      <c r="D3" s="55" t="s">
        <v>55</v>
      </c>
      <c r="E3" s="55" t="s">
        <v>87</v>
      </c>
      <c r="F3" s="15" t="s">
        <v>88</v>
      </c>
      <c r="G3" s="13" t="s">
        <v>89</v>
      </c>
    </row>
    <row r="4" ht="35.1" customHeight="1" spans="1:7">
      <c r="A4" s="11">
        <v>308</v>
      </c>
      <c r="B4" s="56" t="s">
        <v>121</v>
      </c>
      <c r="C4" s="11"/>
      <c r="D4" s="55"/>
      <c r="E4" s="57"/>
      <c r="F4" s="15"/>
      <c r="G4" s="13"/>
    </row>
    <row r="5" ht="35.1" customHeight="1" spans="1:7">
      <c r="A5" s="11" t="s">
        <v>122</v>
      </c>
      <c r="B5" s="56" t="s">
        <v>123</v>
      </c>
      <c r="C5" s="11" t="s">
        <v>124</v>
      </c>
      <c r="D5" s="58">
        <v>1120</v>
      </c>
      <c r="E5" s="59"/>
      <c r="F5" s="60">
        <f t="shared" ref="F5" si="0">E5*D5</f>
        <v>0</v>
      </c>
      <c r="G5" s="13"/>
    </row>
    <row r="6" ht="35.1" customHeight="1" spans="1:7">
      <c r="A6" s="11">
        <v>309</v>
      </c>
      <c r="B6" s="56" t="s">
        <v>125</v>
      </c>
      <c r="C6" s="11"/>
      <c r="D6" s="58"/>
      <c r="E6" s="59"/>
      <c r="F6" s="60"/>
      <c r="G6" s="13"/>
    </row>
    <row r="7" ht="35.1" customHeight="1" spans="1:7">
      <c r="A7" s="11" t="s">
        <v>126</v>
      </c>
      <c r="B7" s="56" t="s">
        <v>127</v>
      </c>
      <c r="C7" s="11"/>
      <c r="D7" s="60"/>
      <c r="E7" s="59"/>
      <c r="F7" s="60"/>
      <c r="G7" s="13"/>
    </row>
    <row r="8" ht="35.1" customHeight="1" spans="1:7">
      <c r="A8" s="11" t="s">
        <v>63</v>
      </c>
      <c r="B8" s="56" t="s">
        <v>128</v>
      </c>
      <c r="C8" s="11" t="s">
        <v>124</v>
      </c>
      <c r="D8" s="58">
        <v>670</v>
      </c>
      <c r="E8" s="59"/>
      <c r="F8" s="60">
        <f t="shared" ref="F8:F10" si="1">E8*D8</f>
        <v>0</v>
      </c>
      <c r="G8" s="13"/>
    </row>
    <row r="9" ht="35.1" customHeight="1" spans="1:7">
      <c r="A9" s="11" t="s">
        <v>129</v>
      </c>
      <c r="B9" s="56" t="s">
        <v>130</v>
      </c>
      <c r="C9" s="11"/>
      <c r="D9" s="58"/>
      <c r="E9" s="59"/>
      <c r="F9" s="60"/>
      <c r="G9" s="13"/>
    </row>
    <row r="10" s="47" customFormat="1" ht="35.1" customHeight="1" spans="1:7">
      <c r="A10" s="11" t="s">
        <v>63</v>
      </c>
      <c r="B10" s="56" t="s">
        <v>131</v>
      </c>
      <c r="C10" s="11" t="s">
        <v>124</v>
      </c>
      <c r="D10" s="58">
        <v>670</v>
      </c>
      <c r="E10" s="59"/>
      <c r="F10" s="60">
        <f t="shared" si="1"/>
        <v>0</v>
      </c>
      <c r="G10" s="13"/>
    </row>
    <row r="11" s="47" customFormat="1" ht="35.1" customHeight="1" spans="1:7">
      <c r="A11" s="11">
        <v>312</v>
      </c>
      <c r="B11" s="56" t="s">
        <v>132</v>
      </c>
      <c r="C11" s="11" t="s">
        <v>60</v>
      </c>
      <c r="D11" s="58"/>
      <c r="E11" s="59"/>
      <c r="F11" s="60"/>
      <c r="G11" s="13"/>
    </row>
    <row r="12" s="47" customFormat="1" ht="35.1" customHeight="1" spans="1:7">
      <c r="A12" s="61" t="s">
        <v>133</v>
      </c>
      <c r="B12" s="56" t="s">
        <v>132</v>
      </c>
      <c r="C12" s="11"/>
      <c r="D12" s="58"/>
      <c r="E12" s="59"/>
      <c r="F12" s="60"/>
      <c r="G12" s="13"/>
    </row>
    <row r="13" s="47" customFormat="1" ht="35.1" customHeight="1" spans="1:7">
      <c r="A13" s="11" t="s">
        <v>63</v>
      </c>
      <c r="B13" s="56" t="s">
        <v>134</v>
      </c>
      <c r="C13" s="11" t="s">
        <v>95</v>
      </c>
      <c r="D13" s="58">
        <v>194.5</v>
      </c>
      <c r="E13" s="59"/>
      <c r="F13" s="60">
        <f t="shared" ref="F13:F15" si="2">E13*D13</f>
        <v>0</v>
      </c>
      <c r="G13" s="13"/>
    </row>
    <row r="14" s="47" customFormat="1" ht="35.1" customHeight="1" spans="1:7">
      <c r="A14" s="11">
        <v>313</v>
      </c>
      <c r="B14" s="56" t="s">
        <v>135</v>
      </c>
      <c r="C14" s="11" t="s">
        <v>60</v>
      </c>
      <c r="D14" s="58"/>
      <c r="E14" s="59"/>
      <c r="F14" s="60"/>
      <c r="G14" s="13"/>
    </row>
    <row r="15" s="47" customFormat="1" ht="35.1" customHeight="1" spans="1:7">
      <c r="A15" s="11" t="s">
        <v>136</v>
      </c>
      <c r="B15" s="56" t="s">
        <v>137</v>
      </c>
      <c r="C15" s="11" t="s">
        <v>95</v>
      </c>
      <c r="D15" s="58">
        <v>40</v>
      </c>
      <c r="E15" s="59"/>
      <c r="F15" s="60">
        <f t="shared" si="2"/>
        <v>0</v>
      </c>
      <c r="G15" s="13"/>
    </row>
    <row r="16" ht="50.1" customHeight="1" spans="1:7">
      <c r="A16" s="62" t="s">
        <v>138</v>
      </c>
      <c r="B16" s="62"/>
      <c r="C16" s="62"/>
      <c r="D16" s="62"/>
      <c r="E16" s="62"/>
      <c r="F16" s="25">
        <f>SUM(F5,F8,F10,F13,F15)</f>
        <v>0</v>
      </c>
      <c r="G16" s="63"/>
    </row>
  </sheetData>
  <sheetProtection algorithmName="SHA-512" hashValue="ps7Wlc4ar6rofqPOojqutObV3czdnXr2P7nyvj6WO6rUihvxAVIQqcyIFKetveBXmCEKYafMStnMybsz8QmdCA==" saltValue="LOKZi+FHSKEBiSaO7NJblw==" spinCount="100000" sheet="1" selectLockedCells="1" objects="1"/>
  <mergeCells count="4">
    <mergeCell ref="A1:G1"/>
    <mergeCell ref="A2:D2"/>
    <mergeCell ref="E2:G2"/>
    <mergeCell ref="A16:E16"/>
  </mergeCells>
  <printOptions horizontalCentered="1"/>
  <pageMargins left="0.432638888888889" right="0.354330708661417" top="0.66875" bottom="0.393700787401575" header="0.314583333333333" footer="0"/>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showZeros="0" zoomScale="99" zoomScaleNormal="99" workbookViewId="0">
      <selection activeCell="E7" sqref="E7"/>
    </sheetView>
  </sheetViews>
  <sheetFormatPr defaultColWidth="9" defaultRowHeight="14.25" outlineLevelCol="6"/>
  <cols>
    <col min="1" max="1" width="7.25" style="27" customWidth="1"/>
    <col min="2" max="2" width="26.625" style="27" customWidth="1"/>
    <col min="3" max="3" width="6.25" style="27" customWidth="1"/>
    <col min="4" max="4" width="10.375" style="28" customWidth="1"/>
    <col min="5" max="5" width="10.625" style="29" customWidth="1"/>
    <col min="6" max="6" width="13.7583333333333" style="27" customWidth="1"/>
    <col min="7" max="7" width="15.4" style="30" customWidth="1"/>
    <col min="8" max="16384" width="9" style="27"/>
  </cols>
  <sheetData>
    <row r="1" ht="50.1" customHeight="1" spans="1:7">
      <c r="A1" s="5" t="s">
        <v>139</v>
      </c>
      <c r="B1" s="5"/>
      <c r="C1" s="5"/>
      <c r="D1" s="5"/>
      <c r="E1" s="5"/>
      <c r="F1" s="5"/>
      <c r="G1" s="6"/>
    </row>
    <row r="2" ht="35.1" customHeight="1" spans="1:7">
      <c r="A2" s="7" t="s">
        <v>38</v>
      </c>
      <c r="B2" s="7"/>
      <c r="C2" s="7"/>
      <c r="D2" s="7"/>
      <c r="E2" s="8" t="s">
        <v>39</v>
      </c>
      <c r="F2" s="8"/>
      <c r="G2" s="9"/>
    </row>
    <row r="3" ht="35.1" customHeight="1" spans="1:7">
      <c r="A3" s="11" t="s">
        <v>52</v>
      </c>
      <c r="B3" s="12" t="s">
        <v>53</v>
      </c>
      <c r="C3" s="11" t="s">
        <v>54</v>
      </c>
      <c r="D3" s="13" t="s">
        <v>55</v>
      </c>
      <c r="E3" s="14" t="s">
        <v>87</v>
      </c>
      <c r="F3" s="15" t="s">
        <v>88</v>
      </c>
      <c r="G3" s="13" t="s">
        <v>89</v>
      </c>
    </row>
    <row r="4" ht="35.1" customHeight="1" spans="1:7">
      <c r="A4" s="16">
        <v>403</v>
      </c>
      <c r="B4" s="17" t="s">
        <v>140</v>
      </c>
      <c r="C4" s="18" t="s">
        <v>60</v>
      </c>
      <c r="D4" s="19"/>
      <c r="E4" s="20"/>
      <c r="F4" s="21"/>
      <c r="G4" s="13"/>
    </row>
    <row r="5" ht="35.1" customHeight="1" spans="1:7">
      <c r="A5" s="16" t="s">
        <v>141</v>
      </c>
      <c r="B5" s="17" t="s">
        <v>142</v>
      </c>
      <c r="C5" s="18"/>
      <c r="D5" s="19"/>
      <c r="E5" s="20"/>
      <c r="F5" s="21"/>
      <c r="G5" s="13"/>
    </row>
    <row r="6" ht="35.1" customHeight="1" spans="1:7">
      <c r="A6" s="11" t="s">
        <v>63</v>
      </c>
      <c r="B6" s="17" t="s">
        <v>143</v>
      </c>
      <c r="C6" s="18" t="s">
        <v>144</v>
      </c>
      <c r="D6" s="22">
        <v>3447</v>
      </c>
      <c r="E6" s="20"/>
      <c r="F6" s="21">
        <f t="shared" ref="F6:F17" si="0">E6*D6</f>
        <v>0</v>
      </c>
      <c r="G6" s="13"/>
    </row>
    <row r="7" ht="35.1" customHeight="1" spans="1:7">
      <c r="A7" s="11" t="s">
        <v>66</v>
      </c>
      <c r="B7" s="17" t="s">
        <v>145</v>
      </c>
      <c r="C7" s="18" t="s">
        <v>144</v>
      </c>
      <c r="D7" s="22">
        <v>17287.8</v>
      </c>
      <c r="E7" s="20"/>
      <c r="F7" s="21">
        <f t="shared" si="0"/>
        <v>0</v>
      </c>
      <c r="G7" s="13"/>
    </row>
    <row r="8" ht="35.1" customHeight="1" spans="1:7">
      <c r="A8" s="16" t="s">
        <v>146</v>
      </c>
      <c r="B8" s="17" t="s">
        <v>147</v>
      </c>
      <c r="C8" s="18"/>
      <c r="D8" s="22"/>
      <c r="E8" s="20"/>
      <c r="F8" s="21"/>
      <c r="G8" s="13"/>
    </row>
    <row r="9" ht="35.1" customHeight="1" spans="1:7">
      <c r="A9" s="11" t="s">
        <v>63</v>
      </c>
      <c r="B9" s="17" t="s">
        <v>143</v>
      </c>
      <c r="C9" s="18" t="s">
        <v>144</v>
      </c>
      <c r="D9" s="22">
        <v>2102.8</v>
      </c>
      <c r="E9" s="20"/>
      <c r="F9" s="21">
        <f t="shared" si="0"/>
        <v>0</v>
      </c>
      <c r="G9" s="13"/>
    </row>
    <row r="10" ht="35.1" customHeight="1" spans="1:7">
      <c r="A10" s="11" t="s">
        <v>66</v>
      </c>
      <c r="B10" s="17" t="s">
        <v>145</v>
      </c>
      <c r="C10" s="18" t="s">
        <v>144</v>
      </c>
      <c r="D10" s="22">
        <v>12619.8</v>
      </c>
      <c r="E10" s="20"/>
      <c r="F10" s="21">
        <f t="shared" si="0"/>
        <v>0</v>
      </c>
      <c r="G10" s="13"/>
    </row>
    <row r="11" ht="35.1" customHeight="1" spans="1:7">
      <c r="A11" s="16" t="s">
        <v>148</v>
      </c>
      <c r="B11" s="17" t="s">
        <v>149</v>
      </c>
      <c r="C11" s="18"/>
      <c r="D11" s="22"/>
      <c r="E11" s="20"/>
      <c r="F11" s="21"/>
      <c r="G11" s="13"/>
    </row>
    <row r="12" ht="35.1" customHeight="1" spans="1:7">
      <c r="A12" s="11" t="s">
        <v>63</v>
      </c>
      <c r="B12" s="17" t="s">
        <v>143</v>
      </c>
      <c r="C12" s="18" t="s">
        <v>144</v>
      </c>
      <c r="D12" s="22">
        <v>3755.4</v>
      </c>
      <c r="E12" s="20"/>
      <c r="F12" s="21">
        <f t="shared" si="0"/>
        <v>0</v>
      </c>
      <c r="G12" s="13"/>
    </row>
    <row r="13" ht="35.1" customHeight="1" spans="1:7">
      <c r="A13" s="11" t="s">
        <v>66</v>
      </c>
      <c r="B13" s="17" t="s">
        <v>145</v>
      </c>
      <c r="C13" s="18" t="s">
        <v>144</v>
      </c>
      <c r="D13" s="22">
        <v>14884.2</v>
      </c>
      <c r="E13" s="20"/>
      <c r="F13" s="21">
        <f t="shared" si="0"/>
        <v>0</v>
      </c>
      <c r="G13" s="13"/>
    </row>
    <row r="14" ht="35.1" customHeight="1" spans="1:7">
      <c r="A14" s="31" t="s">
        <v>68</v>
      </c>
      <c r="B14" s="17" t="s">
        <v>150</v>
      </c>
      <c r="C14" s="18" t="s">
        <v>144</v>
      </c>
      <c r="D14" s="22">
        <v>4689</v>
      </c>
      <c r="E14" s="20"/>
      <c r="F14" s="21">
        <f t="shared" si="0"/>
        <v>0</v>
      </c>
      <c r="G14" s="13"/>
    </row>
    <row r="15" ht="35.1" customHeight="1" spans="1:7">
      <c r="A15" s="32" t="s">
        <v>151</v>
      </c>
      <c r="B15" s="33" t="s">
        <v>152</v>
      </c>
      <c r="C15" s="34"/>
      <c r="D15" s="35"/>
      <c r="E15" s="36"/>
      <c r="F15" s="37"/>
      <c r="G15" s="38"/>
    </row>
    <row r="16" ht="35.1" customHeight="1" spans="1:7">
      <c r="A16" s="11" t="s">
        <v>63</v>
      </c>
      <c r="B16" s="39" t="s">
        <v>143</v>
      </c>
      <c r="C16" s="16" t="s">
        <v>144</v>
      </c>
      <c r="D16" s="21">
        <v>1451.3</v>
      </c>
      <c r="E16" s="40"/>
      <c r="F16" s="21">
        <f t="shared" si="0"/>
        <v>0</v>
      </c>
      <c r="G16" s="13"/>
    </row>
    <row r="17" ht="35.1" customHeight="1" spans="1:7">
      <c r="A17" s="11" t="s">
        <v>66</v>
      </c>
      <c r="B17" s="39" t="s">
        <v>145</v>
      </c>
      <c r="C17" s="16" t="s">
        <v>144</v>
      </c>
      <c r="D17" s="21">
        <v>14492.6</v>
      </c>
      <c r="E17" s="40"/>
      <c r="F17" s="21">
        <f t="shared" si="0"/>
        <v>0</v>
      </c>
      <c r="G17" s="13"/>
    </row>
    <row r="18" ht="35.1" customHeight="1" spans="1:7">
      <c r="A18" s="11">
        <v>405</v>
      </c>
      <c r="B18" s="39" t="s">
        <v>153</v>
      </c>
      <c r="C18" s="16"/>
      <c r="D18" s="21"/>
      <c r="E18" s="40"/>
      <c r="F18" s="21"/>
      <c r="G18" s="13"/>
    </row>
    <row r="19" ht="35.1" customHeight="1" spans="1:7">
      <c r="A19" s="11" t="s">
        <v>154</v>
      </c>
      <c r="B19" s="39" t="s">
        <v>153</v>
      </c>
      <c r="C19" s="16"/>
      <c r="D19" s="21"/>
      <c r="E19" s="40"/>
      <c r="F19" s="21"/>
      <c r="G19" s="13"/>
    </row>
    <row r="20" ht="35.1" customHeight="1" spans="1:7">
      <c r="A20" s="11" t="s">
        <v>63</v>
      </c>
      <c r="B20" s="39" t="s">
        <v>155</v>
      </c>
      <c r="C20" s="16"/>
      <c r="D20" s="21"/>
      <c r="E20" s="40"/>
      <c r="F20" s="21"/>
      <c r="G20" s="13"/>
    </row>
    <row r="21" ht="35.1" customHeight="1" spans="1:7">
      <c r="A21" s="16">
        <v>-1</v>
      </c>
      <c r="B21" s="39" t="s">
        <v>156</v>
      </c>
      <c r="C21" s="16" t="s">
        <v>157</v>
      </c>
      <c r="D21" s="21">
        <v>187.2</v>
      </c>
      <c r="E21" s="40"/>
      <c r="F21" s="21">
        <f t="shared" ref="F21:F52" si="1">E21*D21</f>
        <v>0</v>
      </c>
      <c r="G21" s="13"/>
    </row>
    <row r="22" ht="35.1" customHeight="1" spans="1:7">
      <c r="A22" s="41">
        <v>410</v>
      </c>
      <c r="B22" s="17" t="s">
        <v>158</v>
      </c>
      <c r="C22" s="18"/>
      <c r="D22" s="22"/>
      <c r="E22" s="42"/>
      <c r="F22" s="43"/>
      <c r="G22" s="44"/>
    </row>
    <row r="23" ht="35.1" customHeight="1" spans="1:7">
      <c r="A23" s="16" t="s">
        <v>159</v>
      </c>
      <c r="B23" s="17" t="s">
        <v>160</v>
      </c>
      <c r="C23" s="18"/>
      <c r="D23" s="22"/>
      <c r="E23" s="20"/>
      <c r="F23" s="21"/>
      <c r="G23" s="13"/>
    </row>
    <row r="24" ht="35.1" customHeight="1" spans="1:7">
      <c r="A24" s="11" t="s">
        <v>63</v>
      </c>
      <c r="B24" s="17" t="s">
        <v>161</v>
      </c>
      <c r="C24" s="18"/>
      <c r="D24" s="22"/>
      <c r="E24" s="20"/>
      <c r="F24" s="21"/>
      <c r="G24" s="13"/>
    </row>
    <row r="25" ht="35.1" customHeight="1" spans="1:7">
      <c r="A25" s="16">
        <v>-1</v>
      </c>
      <c r="B25" s="17" t="s">
        <v>162</v>
      </c>
      <c r="C25" s="11" t="s">
        <v>95</v>
      </c>
      <c r="D25" s="22">
        <v>36.3</v>
      </c>
      <c r="E25" s="20"/>
      <c r="F25" s="21">
        <f t="shared" si="1"/>
        <v>0</v>
      </c>
      <c r="G25" s="13"/>
    </row>
    <row r="26" ht="35.1" customHeight="1" spans="1:7">
      <c r="A26" s="16">
        <v>-2</v>
      </c>
      <c r="B26" s="17" t="s">
        <v>163</v>
      </c>
      <c r="C26" s="11" t="s">
        <v>95</v>
      </c>
      <c r="D26" s="22">
        <v>1.2</v>
      </c>
      <c r="E26" s="20"/>
      <c r="F26" s="21">
        <f t="shared" si="1"/>
        <v>0</v>
      </c>
      <c r="G26" s="13"/>
    </row>
    <row r="27" ht="35.1" customHeight="1" spans="1:7">
      <c r="A27" s="11" t="s">
        <v>66</v>
      </c>
      <c r="B27" s="17" t="s">
        <v>164</v>
      </c>
      <c r="C27" s="18"/>
      <c r="D27" s="22"/>
      <c r="E27" s="20"/>
      <c r="F27" s="21"/>
      <c r="G27" s="13"/>
    </row>
    <row r="28" ht="35.1" customHeight="1" spans="1:7">
      <c r="A28" s="11">
        <v>-1</v>
      </c>
      <c r="B28" s="17" t="s">
        <v>165</v>
      </c>
      <c r="C28" s="11" t="s">
        <v>95</v>
      </c>
      <c r="D28" s="22">
        <v>63.7</v>
      </c>
      <c r="E28" s="20"/>
      <c r="F28" s="21">
        <f t="shared" si="1"/>
        <v>0</v>
      </c>
      <c r="G28" s="13"/>
    </row>
    <row r="29" ht="35.1" customHeight="1" spans="1:7">
      <c r="A29" s="11" t="s">
        <v>166</v>
      </c>
      <c r="B29" s="17" t="s">
        <v>167</v>
      </c>
      <c r="C29" s="18"/>
      <c r="D29" s="22"/>
      <c r="E29" s="20"/>
      <c r="F29" s="21"/>
      <c r="G29" s="13"/>
    </row>
    <row r="30" ht="35.1" customHeight="1" spans="1:7">
      <c r="A30" s="11" t="s">
        <v>63</v>
      </c>
      <c r="B30" s="17" t="s">
        <v>168</v>
      </c>
      <c r="C30" s="11" t="s">
        <v>95</v>
      </c>
      <c r="D30" s="22">
        <v>24</v>
      </c>
      <c r="E30" s="20"/>
      <c r="F30" s="21">
        <f t="shared" si="1"/>
        <v>0</v>
      </c>
      <c r="G30" s="13"/>
    </row>
    <row r="31" ht="35.1" customHeight="1" spans="1:7">
      <c r="A31" s="11" t="s">
        <v>169</v>
      </c>
      <c r="B31" s="17" t="s">
        <v>170</v>
      </c>
      <c r="C31" s="18"/>
      <c r="D31" s="22"/>
      <c r="E31" s="20"/>
      <c r="F31" s="21"/>
      <c r="G31" s="13"/>
    </row>
    <row r="32" ht="35.1" customHeight="1" spans="1:7">
      <c r="A32" s="11" t="s">
        <v>63</v>
      </c>
      <c r="B32" s="17" t="s">
        <v>171</v>
      </c>
      <c r="C32" s="11" t="s">
        <v>95</v>
      </c>
      <c r="D32" s="22">
        <v>20.1</v>
      </c>
      <c r="E32" s="20"/>
      <c r="F32" s="21">
        <f t="shared" si="1"/>
        <v>0</v>
      </c>
      <c r="G32" s="13"/>
    </row>
    <row r="33" ht="35.1" customHeight="1" spans="1:7">
      <c r="A33" s="11" t="s">
        <v>66</v>
      </c>
      <c r="B33" s="17" t="s">
        <v>172</v>
      </c>
      <c r="C33" s="11" t="s">
        <v>95</v>
      </c>
      <c r="D33" s="22">
        <v>0.7</v>
      </c>
      <c r="E33" s="20"/>
      <c r="F33" s="21">
        <f t="shared" si="1"/>
        <v>0</v>
      </c>
      <c r="G33" s="13"/>
    </row>
    <row r="34" ht="35.1" customHeight="1" spans="1:7">
      <c r="A34" s="31" t="s">
        <v>68</v>
      </c>
      <c r="B34" s="17" t="s">
        <v>173</v>
      </c>
      <c r="C34" s="11" t="s">
        <v>95</v>
      </c>
      <c r="D34" s="22">
        <v>39.6</v>
      </c>
      <c r="E34" s="20"/>
      <c r="F34" s="21">
        <f t="shared" si="1"/>
        <v>0</v>
      </c>
      <c r="G34" s="13"/>
    </row>
    <row r="35" ht="35.1" customHeight="1" spans="1:7">
      <c r="A35" s="11">
        <v>411</v>
      </c>
      <c r="B35" s="17" t="s">
        <v>174</v>
      </c>
      <c r="C35" s="18"/>
      <c r="D35" s="22"/>
      <c r="E35" s="20"/>
      <c r="F35" s="21"/>
      <c r="G35" s="13"/>
    </row>
    <row r="36" ht="35.1" customHeight="1" spans="1:7">
      <c r="A36" s="11" t="s">
        <v>175</v>
      </c>
      <c r="B36" s="17" t="s">
        <v>176</v>
      </c>
      <c r="C36" s="18"/>
      <c r="D36" s="22"/>
      <c r="E36" s="20"/>
      <c r="F36" s="21"/>
      <c r="G36" s="13"/>
    </row>
    <row r="37" ht="35.1" customHeight="1" spans="1:7">
      <c r="A37" s="11" t="s">
        <v>63</v>
      </c>
      <c r="B37" s="17" t="s">
        <v>177</v>
      </c>
      <c r="C37" s="18" t="s">
        <v>144</v>
      </c>
      <c r="D37" s="22">
        <v>3780.6</v>
      </c>
      <c r="E37" s="20"/>
      <c r="F37" s="21">
        <f t="shared" si="1"/>
        <v>0</v>
      </c>
      <c r="G37" s="13"/>
    </row>
    <row r="38" ht="35.1" customHeight="1" spans="1:7">
      <c r="A38" s="11" t="s">
        <v>178</v>
      </c>
      <c r="B38" s="17" t="s">
        <v>179</v>
      </c>
      <c r="C38" s="18"/>
      <c r="D38" s="22"/>
      <c r="E38" s="20"/>
      <c r="F38" s="21"/>
      <c r="G38" s="13"/>
    </row>
    <row r="39" ht="35.1" customHeight="1" spans="1:7">
      <c r="A39" s="11" t="s">
        <v>63</v>
      </c>
      <c r="B39" s="17" t="s">
        <v>180</v>
      </c>
      <c r="C39" s="11" t="s">
        <v>95</v>
      </c>
      <c r="D39" s="22">
        <v>133.9</v>
      </c>
      <c r="E39" s="20"/>
      <c r="F39" s="21">
        <f t="shared" si="1"/>
        <v>0</v>
      </c>
      <c r="G39" s="13"/>
    </row>
    <row r="40" ht="35.1" customHeight="1" spans="1:7">
      <c r="A40" s="32">
        <v>413</v>
      </c>
      <c r="B40" s="33" t="s">
        <v>181</v>
      </c>
      <c r="C40" s="34"/>
      <c r="D40" s="35"/>
      <c r="E40" s="36"/>
      <c r="F40" s="37"/>
      <c r="G40" s="38"/>
    </row>
    <row r="41" ht="35.1" customHeight="1" spans="1:7">
      <c r="A41" s="11" t="s">
        <v>182</v>
      </c>
      <c r="B41" s="39" t="s">
        <v>183</v>
      </c>
      <c r="C41" s="16"/>
      <c r="D41" s="21"/>
      <c r="E41" s="40"/>
      <c r="F41" s="21"/>
      <c r="G41" s="13"/>
    </row>
    <row r="42" ht="35.1" customHeight="1" spans="1:7">
      <c r="A42" s="11" t="s">
        <v>63</v>
      </c>
      <c r="B42" s="39" t="s">
        <v>184</v>
      </c>
      <c r="C42" s="11" t="s">
        <v>95</v>
      </c>
      <c r="D42" s="21">
        <v>15</v>
      </c>
      <c r="E42" s="40"/>
      <c r="F42" s="21">
        <f t="shared" si="1"/>
        <v>0</v>
      </c>
      <c r="G42" s="13"/>
    </row>
    <row r="43" ht="35.1" customHeight="1" spans="1:7">
      <c r="A43" s="31" t="s">
        <v>68</v>
      </c>
      <c r="B43" s="39" t="s">
        <v>185</v>
      </c>
      <c r="C43" s="11" t="s">
        <v>95</v>
      </c>
      <c r="D43" s="21">
        <v>32.1</v>
      </c>
      <c r="E43" s="40"/>
      <c r="F43" s="21">
        <f t="shared" si="1"/>
        <v>0</v>
      </c>
      <c r="G43" s="13"/>
    </row>
    <row r="44" ht="35.1" customHeight="1" spans="1:7">
      <c r="A44" s="31">
        <v>415</v>
      </c>
      <c r="B44" s="39" t="s">
        <v>186</v>
      </c>
      <c r="C44" s="16"/>
      <c r="D44" s="21"/>
      <c r="E44" s="40"/>
      <c r="F44" s="21"/>
      <c r="G44" s="13"/>
    </row>
    <row r="45" ht="35.1" customHeight="1" spans="1:7">
      <c r="A45" s="31" t="s">
        <v>187</v>
      </c>
      <c r="B45" s="39" t="s">
        <v>188</v>
      </c>
      <c r="C45" s="16"/>
      <c r="D45" s="21"/>
      <c r="E45" s="40"/>
      <c r="F45" s="21"/>
      <c r="G45" s="13"/>
    </row>
    <row r="46" ht="35.1" customHeight="1" spans="1:7">
      <c r="A46" s="11" t="s">
        <v>66</v>
      </c>
      <c r="B46" s="39" t="s">
        <v>189</v>
      </c>
      <c r="C46" s="16" t="s">
        <v>124</v>
      </c>
      <c r="D46" s="21">
        <v>240</v>
      </c>
      <c r="E46" s="40"/>
      <c r="F46" s="21">
        <f t="shared" si="1"/>
        <v>0</v>
      </c>
      <c r="G46" s="13"/>
    </row>
    <row r="47" ht="35.1" customHeight="1" spans="1:7">
      <c r="A47" s="45" t="s">
        <v>190</v>
      </c>
      <c r="B47" s="17" t="s">
        <v>191</v>
      </c>
      <c r="C47" s="18"/>
      <c r="D47" s="22"/>
      <c r="E47" s="42"/>
      <c r="F47" s="43"/>
      <c r="G47" s="44"/>
    </row>
    <row r="48" ht="35.1" customHeight="1" spans="1:7">
      <c r="A48" s="11" t="s">
        <v>63</v>
      </c>
      <c r="B48" s="17" t="s">
        <v>192</v>
      </c>
      <c r="C48" s="18"/>
      <c r="D48" s="22"/>
      <c r="E48" s="20"/>
      <c r="F48" s="21"/>
      <c r="G48" s="13"/>
    </row>
    <row r="49" ht="35.1" customHeight="1" spans="1:7">
      <c r="A49" s="11">
        <v>-1</v>
      </c>
      <c r="B49" s="17" t="s">
        <v>193</v>
      </c>
      <c r="C49" s="18" t="s">
        <v>194</v>
      </c>
      <c r="D49" s="22">
        <v>10</v>
      </c>
      <c r="E49" s="20"/>
      <c r="F49" s="21">
        <f t="shared" si="1"/>
        <v>0</v>
      </c>
      <c r="G49" s="13"/>
    </row>
    <row r="50" ht="35.1" customHeight="1" spans="1:7">
      <c r="A50" s="11">
        <v>416</v>
      </c>
      <c r="B50" s="17" t="s">
        <v>195</v>
      </c>
      <c r="C50" s="18"/>
      <c r="D50" s="22"/>
      <c r="E50" s="20"/>
      <c r="F50" s="21"/>
      <c r="G50" s="13"/>
    </row>
    <row r="51" ht="35.1" customHeight="1" spans="1:7">
      <c r="A51" s="11" t="s">
        <v>196</v>
      </c>
      <c r="B51" s="17" t="s">
        <v>197</v>
      </c>
      <c r="C51" s="18"/>
      <c r="D51" s="22"/>
      <c r="E51" s="20"/>
      <c r="F51" s="21"/>
      <c r="G51" s="13"/>
    </row>
    <row r="52" ht="35.1" customHeight="1" spans="1:7">
      <c r="A52" s="11" t="s">
        <v>63</v>
      </c>
      <c r="B52" s="17" t="s">
        <v>198</v>
      </c>
      <c r="C52" s="18" t="s">
        <v>199</v>
      </c>
      <c r="D52" s="22">
        <v>44</v>
      </c>
      <c r="E52" s="20"/>
      <c r="F52" s="21">
        <f t="shared" si="1"/>
        <v>0</v>
      </c>
      <c r="G52" s="13"/>
    </row>
    <row r="53" ht="35.1" customHeight="1" spans="1:7">
      <c r="A53" s="11">
        <v>417</v>
      </c>
      <c r="B53" s="17" t="s">
        <v>200</v>
      </c>
      <c r="C53" s="18"/>
      <c r="D53" s="22"/>
      <c r="E53" s="20"/>
      <c r="F53" s="21"/>
      <c r="G53" s="13"/>
    </row>
    <row r="54" ht="35.1" customHeight="1" spans="1:7">
      <c r="A54" s="11" t="s">
        <v>201</v>
      </c>
      <c r="B54" s="17" t="s">
        <v>202</v>
      </c>
      <c r="C54" s="18"/>
      <c r="D54" s="22"/>
      <c r="E54" s="20"/>
      <c r="F54" s="21"/>
      <c r="G54" s="13"/>
    </row>
    <row r="55" ht="35.1" customHeight="1" spans="1:7">
      <c r="A55" s="11" t="s">
        <v>63</v>
      </c>
      <c r="B55" s="17" t="s">
        <v>203</v>
      </c>
      <c r="C55" s="18" t="s">
        <v>157</v>
      </c>
      <c r="D55" s="22">
        <v>32.3</v>
      </c>
      <c r="E55" s="20"/>
      <c r="F55" s="21">
        <f t="shared" ref="F55" si="2">E55*D55</f>
        <v>0</v>
      </c>
      <c r="G55" s="13"/>
    </row>
    <row r="56" ht="50.1" customHeight="1" spans="1:7">
      <c r="A56" s="23" t="s">
        <v>204</v>
      </c>
      <c r="B56" s="24"/>
      <c r="C56" s="24"/>
      <c r="D56" s="24"/>
      <c r="E56" s="24"/>
      <c r="F56" s="25">
        <f>SUM(F6,F7,F9,F10,F12,F13,F14,F16,F17,F21,F25,F26,F28,F30,F32,F33,F34,F37,F39,F42,F43,F46,F49,F52,F55)</f>
        <v>0</v>
      </c>
      <c r="G56" s="46"/>
    </row>
  </sheetData>
  <sheetProtection algorithmName="SHA-512" hashValue="N+NyoFz6kJ+ndodo4IAypNGCemlT4bc5Hthg0qWw7oV84KZ9TJlQ80WvkL69XHLSezo9P0pt6jjlp7D4IFczoA==" saltValue="hUwl8lUzYMwvU2Hcvaz7dA==" spinCount="100000" sheet="1" selectLockedCells="1" objects="1"/>
  <mergeCells count="4">
    <mergeCell ref="A1:G1"/>
    <mergeCell ref="A2:D2"/>
    <mergeCell ref="E2:G2"/>
    <mergeCell ref="A56:E56"/>
  </mergeCells>
  <printOptions horizontalCentered="1"/>
  <pageMargins left="0.511805555555556" right="0.354330708661417" top="0.590551181102362" bottom="0.472222222222222" header="0.156944444444444" footer="0"/>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Zeros="0" zoomScale="99" zoomScaleNormal="99" workbookViewId="0">
      <selection activeCell="E4" sqref="E4"/>
    </sheetView>
  </sheetViews>
  <sheetFormatPr defaultColWidth="9" defaultRowHeight="14.25"/>
  <cols>
    <col min="1" max="1" width="7.25" style="1" customWidth="1"/>
    <col min="2" max="2" width="26.625" style="1" customWidth="1"/>
    <col min="3" max="3" width="6.25" style="1" customWidth="1"/>
    <col min="4" max="4" width="10.375" style="2" customWidth="1"/>
    <col min="5" max="5" width="10.625" style="3" customWidth="1"/>
    <col min="6" max="6" width="12.375" style="1" customWidth="1"/>
    <col min="7" max="7" width="16.25" style="4" customWidth="1"/>
    <col min="8" max="16384" width="9" style="1"/>
  </cols>
  <sheetData>
    <row r="1" ht="50.1" customHeight="1" spans="1:16">
      <c r="A1" s="5" t="s">
        <v>205</v>
      </c>
      <c r="B1" s="5"/>
      <c r="C1" s="5"/>
      <c r="D1" s="5"/>
      <c r="E1" s="5"/>
      <c r="F1" s="5"/>
      <c r="G1" s="6"/>
    </row>
    <row r="2" ht="35.1" customHeight="1" spans="1:16">
      <c r="A2" s="7" t="s">
        <v>38</v>
      </c>
      <c r="B2" s="7"/>
      <c r="C2" s="7"/>
      <c r="D2" s="7"/>
      <c r="E2" s="8" t="s">
        <v>39</v>
      </c>
      <c r="F2" s="8"/>
      <c r="G2" s="9"/>
      <c r="P2" s="10"/>
    </row>
    <row r="3" ht="35.1" customHeight="1" spans="1:16">
      <c r="A3" s="11" t="s">
        <v>52</v>
      </c>
      <c r="B3" s="12" t="s">
        <v>53</v>
      </c>
      <c r="C3" s="11" t="s">
        <v>54</v>
      </c>
      <c r="D3" s="13" t="s">
        <v>55</v>
      </c>
      <c r="E3" s="14" t="s">
        <v>87</v>
      </c>
      <c r="F3" s="15" t="s">
        <v>88</v>
      </c>
      <c r="G3" s="13" t="s">
        <v>89</v>
      </c>
    </row>
    <row r="4" ht="35.1" customHeight="1" spans="1:16">
      <c r="A4" s="16" t="s">
        <v>206</v>
      </c>
      <c r="B4" s="17" t="s">
        <v>207</v>
      </c>
      <c r="C4" s="18" t="s">
        <v>60</v>
      </c>
      <c r="D4" s="19"/>
      <c r="E4" s="20"/>
      <c r="F4" s="21"/>
      <c r="G4" s="13"/>
    </row>
    <row r="5" ht="35.1" customHeight="1" spans="1:16">
      <c r="A5" s="16" t="s">
        <v>208</v>
      </c>
      <c r="B5" s="17" t="s">
        <v>209</v>
      </c>
      <c r="C5" s="18"/>
      <c r="D5" s="19"/>
      <c r="E5" s="20"/>
      <c r="F5" s="21"/>
      <c r="G5" s="13"/>
    </row>
    <row r="6" ht="35.1" customHeight="1" spans="1:16">
      <c r="A6" s="11" t="s">
        <v>63</v>
      </c>
      <c r="B6" s="17" t="s">
        <v>210</v>
      </c>
      <c r="C6" s="18" t="s">
        <v>199</v>
      </c>
      <c r="D6" s="22">
        <v>2</v>
      </c>
      <c r="E6" s="20"/>
      <c r="F6" s="21">
        <f>E6*D6</f>
        <v>0</v>
      </c>
      <c r="G6" s="13"/>
    </row>
    <row r="7" ht="35.1" customHeight="1" spans="1:16">
      <c r="A7" s="11" t="s">
        <v>66</v>
      </c>
      <c r="B7" s="17" t="s">
        <v>211</v>
      </c>
      <c r="C7" s="18" t="s">
        <v>199</v>
      </c>
      <c r="D7" s="22">
        <v>2</v>
      </c>
      <c r="E7" s="20"/>
      <c r="F7" s="21">
        <f>E7*D7</f>
        <v>0</v>
      </c>
      <c r="G7" s="13"/>
    </row>
    <row r="8" ht="35.1" customHeight="1" spans="1:16">
      <c r="A8" s="11" t="s">
        <v>212</v>
      </c>
      <c r="B8" s="17" t="s">
        <v>213</v>
      </c>
      <c r="C8" s="18" t="s">
        <v>214</v>
      </c>
      <c r="D8" s="22">
        <v>4</v>
      </c>
      <c r="E8" s="20"/>
      <c r="F8" s="21">
        <f t="shared" ref="F8" si="0">E8*D8</f>
        <v>0</v>
      </c>
      <c r="G8" s="13"/>
    </row>
    <row r="9" ht="50.1" customHeight="1" spans="1:16">
      <c r="A9" s="23" t="s">
        <v>215</v>
      </c>
      <c r="B9" s="24"/>
      <c r="C9" s="24"/>
      <c r="D9" s="24"/>
      <c r="E9" s="24"/>
      <c r="F9" s="25">
        <f>SUM(F6,F7,F8)</f>
        <v>0</v>
      </c>
      <c r="G9" s="26"/>
    </row>
  </sheetData>
  <sheetProtection algorithmName="SHA-512" hashValue="1l0cvpfWvLXZYJjyJwEbCOA4KE/wcmuL9EKO7ejaRLjljivGjUB2Ykm0bowm5VbhyKG6CTYdxlgoakV1f6uM7g==" saltValue="3qMvdWZ8FtYVo3xjliVpfA==" spinCount="100000" sheet="1" selectLockedCells="1" objects="1"/>
  <mergeCells count="4">
    <mergeCell ref="A1:G1"/>
    <mergeCell ref="A2:D2"/>
    <mergeCell ref="E2:G2"/>
    <mergeCell ref="A9:E9"/>
  </mergeCells>
  <printOptions horizontalCentered="1"/>
  <pageMargins left="0.354330708661417" right="0.354330708661417" top="0.590551181102362" bottom="0.590551181102362" header="0" footer="0"/>
  <pageSetup paperSize="9" orientation="portrait"/>
  <headerFooter alignWithMargins="0"/>
  <ignoredErrors>
    <ignoredError sqref="F6:F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14" master="" otherUserPermission="visible"/>
  <rangeList sheetStid="2" master="" otherUserPermission="visible"/>
  <rangeList sheetStid="9" master="" otherUserPermission="visible"/>
  <rangeList sheetStid="5" master="" otherUserPermission="visible"/>
  <rangeList sheetStid="6" master="" otherUserPermission="visible"/>
  <rangeList sheetStid="11"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说明</vt:lpstr>
      <vt:lpstr>汇总表</vt:lpstr>
      <vt:lpstr>100章</vt:lpstr>
      <vt:lpstr>200章</vt:lpstr>
      <vt:lpstr>300章</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gaohaifeng</cp:lastModifiedBy>
  <dcterms:created xsi:type="dcterms:W3CDTF">2006-09-16T00:00:00Z</dcterms:created>
  <dcterms:modified xsi:type="dcterms:W3CDTF">2026-04-29T06:09:10Z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3D4302ED54D745A5A0EFF56CDC76377F_12</vt:lpwstr>
  </property>
  <property fmtid="{D5CDD505-2E9C-101B-9397-08002B2CF9AE}" pid="3" name="KSOProductBuildVer">
    <vt:lpwstr>2052-12.1.0.25865</vt:lpwstr>
  </property>
  <property fmtid="{D5CDD505-2E9C-101B-9397-08002B2CF9AE}" pid="4" name="CalculationRule">
    <vt:i4>0</vt:i4>
  </property>
  <property fmtid="{D5CDD505-2E9C-101B-9397-08002B2CF9AE}" pid="5" name="KSOReadingLayout">
    <vt:bool>false</vt:bool>
  </property>
</Properties>
</file>