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activeTab="6"/>
  </bookViews>
  <sheets>
    <sheet name="封面" sheetId="1" r:id="rId1"/>
    <sheet name="说明" sheetId="17" r:id="rId2"/>
    <sheet name="汇总表" sheetId="3" r:id="rId3"/>
    <sheet name="100章" sheetId="4" r:id="rId4"/>
    <sheet name="200章" sheetId="5" r:id="rId5"/>
    <sheet name="300章" sheetId="6" r:id="rId6"/>
    <sheet name="600章 " sheetId="18" r:id="rId7"/>
  </sheets>
  <definedNames>
    <definedName name="_xlnm.Print_Titles" localSheetId="5">'300章'!$1:$4</definedName>
    <definedName name="_xlnm.Print_Area" localSheetId="5">'300章'!$A$1:$F$19</definedName>
    <definedName name="_xlnm.Print_Area" localSheetId="3">'100章'!$A$1:$F$14</definedName>
    <definedName name="_xlnm.Print_Area" localSheetId="4">'200章'!$A$1:$F$9</definedName>
    <definedName name="_xlnm.Print_Titles" localSheetId="1">说明!$1:$2</definedName>
    <definedName name="_xlnm.Print_Area" localSheetId="1">说明!$A$1:$D$30</definedName>
    <definedName name="_xlnm.Print_Titles" localSheetId="6">'600章 '!$1:$4</definedName>
    <definedName name="_xlnm.Print_Area" localSheetId="6">'600章 '!$A$1:$F$8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<sst xmlns="http://schemas.openxmlformats.org/spreadsheetml/2006/main" count="196" uniqueCount="143">
  <si>
    <t>樊川镇2025年陆巷村陆巷组（Y466超大线）大中修工程</t>
  </si>
  <si>
    <t>L标段</t>
  </si>
  <si>
    <t>工</t>
  </si>
  <si>
    <t>程</t>
  </si>
  <si>
    <t>量</t>
  </si>
  <si>
    <t>清</t>
  </si>
  <si>
    <t>单</t>
  </si>
  <si>
    <t>二〇二五年六月</t>
  </si>
  <si>
    <t>工程量清单总说明</t>
  </si>
  <si>
    <t>项目名称：樊川镇2025年陆巷村陆巷组（Y466超大线）大中修工程</t>
  </si>
  <si>
    <t xml:space="preserve">  1.工程量清单说明</t>
  </si>
  <si>
    <t xml:space="preserve">  1.1 本工程量清单是根据招标文件中包括的、有合同条款中约定的清单工程量计量规则、图纸以及有关工程量清单的国家标准(《公路工程标准施工招标文件》（2018年版）)、行业标准、合同条款中约定的其他规则编制。约定计量规则中没有的子目，其工程量按照有合同约束力的图纸所标示尺寸的理论净量计算。计量采用中华人民共和国法定计量单位。</t>
  </si>
  <si>
    <t xml:space="preserve">  1.2 本工程量清单应与招标文件中的投标人须知、通用合同条款、专用合同条款、工程量清单计量规则、技术标准及图纸等一起阅读理解。</t>
  </si>
  <si>
    <t xml:space="preserve">  1.3 本工程量清单中所列工程数量是估算的或设计的预计数量，仅作为投标报价的共同基础，不能作为最终结算与支付的依据。实际支付应按实际完成的工程量，由承包人按工程量清单计量规则规定的计量方法，以监理人认可的、断面计量，按本工程量清单的单价和总额价计算支付金额；或根据具体情况，按合同条款第15.4款的规定，按监理人确定的单价或总额价计算支付额。</t>
  </si>
  <si>
    <t xml:space="preserve">  1.4 工程量清单各章节是按第八章“工程量清单计量规则”、第七章“技术规范”的相应章次编号的，因此，工程量清单中各章的工程子目的范围与计量等应与“工程量清单计量规则”、“技术规范”相应章节的范围、计量与支付条款结合起来理解或解释。</t>
  </si>
  <si>
    <t xml:space="preserve">  1.5 对作业和材料的一般说明或规定，未重复写入工程量清单内，在给工程量清单各子目标价前，应参阅第七章“技术规范”的有关内容。</t>
  </si>
  <si>
    <t xml:space="preserve">  1.6 工程量清单中所列工程量的变动，丝毫不会降低或影响合同条款的效力，也不免除承包人按规定的标准进行施工和修复缺陷的责任。</t>
  </si>
  <si>
    <t xml:space="preserve">  1.7 图纸中所列的工程数量表及数量汇总表仅是提供资料，不是工程量清单的外延。当图纸与工程量清单所列数量不一致时，以工程量清单所列数量作为报价的依据。</t>
  </si>
  <si>
    <t xml:space="preserve">  2.投标报价说明</t>
  </si>
  <si>
    <t xml:space="preserve">  2.1 工程量清单中的每一子目须填入单价或价格，且只允许有一个报价。</t>
  </si>
  <si>
    <t xml:space="preserve">  2.2 除非合同另有规定，工程量清单中有标价的单价和总额价均已包含了为实施和完成合同工程所需的劳务、材料、机械、质检（自检）、安装、缺陷修复、管理、保险、税费、利润等费用，以及合同明示或暗示的所有责任、义务和一般风险。</t>
  </si>
  <si>
    <t xml:space="preserve">  2.3 工程量清单中投标人没有填入单价或价格的子目，其费用视为已分摊在工程量清单中其他相关子目的单价或价格之中。承包人必须按监理人指令完成工程量清单中未填入单价或价格的子目，但不能得到结算与支付。</t>
  </si>
  <si>
    <t xml:space="preserve">  2.4 符合合同条款规定的全部费用应认为已被计入有标价的工程量清单所列各子目之中，未列子目不予计量的工作，其费用应视为已分摊在本合同工程的有关子目的单价或总额价之中。</t>
  </si>
  <si>
    <t xml:space="preserve">  2.5 承包人用于本合同工程的各类装备的提供、运输、维护、拆卸、拼装等支付的费用，已包括在工程量清单的单价与总额价中。</t>
  </si>
  <si>
    <t xml:space="preserve">  2.6 工程量清单中各项金额均以人民币（元）结算。</t>
  </si>
  <si>
    <r>
      <rPr>
        <sz val="11"/>
        <rFont val="宋体"/>
        <charset val="134"/>
      </rPr>
      <t xml:space="preserve">  2.7 暂列金额（不含计日工总额）的数量及拟用子目的说明：暂列金额为工程量清单第100至第700章合计金额的</t>
    </r>
    <r>
      <rPr>
        <b/>
        <u/>
        <sz val="11"/>
        <rFont val="宋体"/>
        <charset val="134"/>
      </rPr>
      <t xml:space="preserve">  5％ </t>
    </r>
    <r>
      <rPr>
        <b/>
        <sz val="11"/>
        <rFont val="宋体"/>
        <charset val="134"/>
      </rPr>
      <t xml:space="preserve"> </t>
    </r>
    <r>
      <rPr>
        <sz val="11"/>
        <rFont val="宋体"/>
        <charset val="134"/>
      </rPr>
      <t xml:space="preserve">。     </t>
    </r>
  </si>
  <si>
    <t xml:space="preserve">  3.计日工说明</t>
  </si>
  <si>
    <t xml:space="preserve">  本项目不适用。</t>
  </si>
  <si>
    <t xml:space="preserve">  4.其它说明</t>
  </si>
  <si>
    <t xml:space="preserve">    4.1 本项目的安全生产责任险、工程一切险、第三者责任险、承包人装备险和承包人职工的人身意外伤害险及工伤保险均由承包人投保（以承包人的名义投保）；保险费由承包人承担并支付，其中安全生产责任险费用包含在安全生产费中；工程一切险、第三者责任险、工伤保险费用为不可竞争费，在工程量清单100章中单列，工伤保险费为最高限价的0.25%；其他保险费包含在投标人投标总价中，不单独支付。</t>
  </si>
  <si>
    <t xml:space="preserve">   4.2 投标人在投标文件中应当编制扬尘污染防治实施方案，扬尘污染防治措施费用在工程量清单100章中计列，总价包干，专款专用。中标单位应当针对工地扬尘防治特点，采取洒水降尘、择时施工、局部停工、做好特定时期（如重大活动）空气质量保障等预警响应措施，做好扬尘污染防治预警响应预案。并满足《省交通运输厅关于招标文件贯彻落实扬尘污染防治有关法律法规规定的指导意见》（苏交建〔2018〕17号文）及《扬州市扬尘污染防治条例》第3号文的要求。在项目实施时，编制的扬尘污染防治实施方案应取得业主代表、监理批准。</t>
  </si>
  <si>
    <t xml:space="preserve">   4.3 本项目的安全生产费为招标人设定的最高限价的1.5%，并且最低不得低于2万元，为不可竞争费，在工程量清单第100章中计列。安全生产费应由发包人根据监理工程师对承包人在本项目生产过程中安全生产实际投入，并依据《江苏省公路水运工程安全生产费用管理办法》及《江苏省公路水运工程安全生产费用使用指南》进行的计量签字确认进行支付。安全生产费中应包含安全生产责任险投保费用。</t>
  </si>
  <si>
    <t xml:space="preserve">   4.4 第100章中，除工程量清单单独列项外，所涉其它内容由投标人分摊在各子目清单的单价和总额价中报价，不另计量支付。</t>
  </si>
  <si>
    <t xml:space="preserve">   4.5 招标人不提供弃土场，所有废弃料及非适用材料装车外运距、处置地点等投标人自行考虑，但需符合业主和城乡建设相关管理规定，投标人报价时注意。</t>
  </si>
  <si>
    <t xml:space="preserve"> </t>
  </si>
  <si>
    <t xml:space="preserve">   4.6 招标人按照总价、工程量不变的原则，可对不合适清单单价进行适当调整；如投标人有异议，可提供相关合理的说明材料，以证明其合理性。</t>
  </si>
  <si>
    <t>清单汇总表</t>
  </si>
  <si>
    <t>合同编号：樊川镇2025年陆巷村陆巷组（Y466超大线）大中修工程</t>
  </si>
  <si>
    <t>货币单位：人民币元</t>
  </si>
  <si>
    <t>清单编号</t>
  </si>
  <si>
    <r>
      <rPr>
        <sz val="11"/>
        <rFont val="宋体"/>
        <charset val="134"/>
      </rPr>
      <t>说</t>
    </r>
    <r>
      <rPr>
        <sz val="11"/>
        <rFont val="Times New Roman"/>
        <charset val="134"/>
      </rPr>
      <t xml:space="preserve">    </t>
    </r>
    <r>
      <rPr>
        <sz val="11"/>
        <rFont val="宋体"/>
        <charset val="134"/>
      </rPr>
      <t>明</t>
    </r>
  </si>
  <si>
    <r>
      <rPr>
        <sz val="11"/>
        <rFont val="宋体"/>
        <charset val="134"/>
      </rPr>
      <t>金</t>
    </r>
    <r>
      <rPr>
        <sz val="11"/>
        <rFont val="Times New Roman"/>
        <charset val="134"/>
      </rPr>
      <t xml:space="preserve">  </t>
    </r>
    <r>
      <rPr>
        <sz val="11"/>
        <rFont val="宋体"/>
        <charset val="134"/>
      </rPr>
      <t>额</t>
    </r>
  </si>
  <si>
    <t>总则</t>
  </si>
  <si>
    <t>路基</t>
  </si>
  <si>
    <t>路面</t>
  </si>
  <si>
    <t>桥梁、涵洞</t>
  </si>
  <si>
    <t>/</t>
  </si>
  <si>
    <t>隧道</t>
  </si>
  <si>
    <t>安全设施及预埋管线</t>
  </si>
  <si>
    <t>绿化及环境保护</t>
  </si>
  <si>
    <r>
      <rPr>
        <sz val="11"/>
        <rFont val="宋体"/>
        <charset val="134"/>
      </rPr>
      <t>清单小计</t>
    </r>
    <r>
      <rPr>
        <sz val="11"/>
        <rFont val="Times New Roman"/>
        <charset val="134"/>
      </rPr>
      <t>A</t>
    </r>
  </si>
  <si>
    <r>
      <rPr>
        <sz val="11"/>
        <rFont val="宋体"/>
        <charset val="134"/>
      </rPr>
      <t>增加5</t>
    </r>
    <r>
      <rPr>
        <sz val="11"/>
        <rFont val="Times New Roman"/>
        <charset val="134"/>
      </rPr>
      <t>%</t>
    </r>
    <r>
      <rPr>
        <sz val="11"/>
        <rFont val="宋体"/>
        <charset val="134"/>
      </rPr>
      <t>的清单小计作为暂列金额</t>
    </r>
    <r>
      <rPr>
        <sz val="11"/>
        <rFont val="Times New Roman"/>
        <charset val="134"/>
      </rPr>
      <t>B</t>
    </r>
  </si>
  <si>
    <r>
      <rPr>
        <sz val="11"/>
        <rFont val="宋体"/>
        <charset val="134"/>
      </rPr>
      <t>投标价（</t>
    </r>
    <r>
      <rPr>
        <sz val="11"/>
        <rFont val="Times New Roman"/>
        <charset val="134"/>
      </rPr>
      <t>A+B</t>
    </r>
    <r>
      <rPr>
        <sz val="11"/>
        <rFont val="宋体"/>
        <charset val="134"/>
      </rPr>
      <t>）</t>
    </r>
  </si>
  <si>
    <r>
      <t>投标人：（单位盖章）</t>
    </r>
    <r>
      <rPr>
        <u/>
        <sz val="12"/>
        <rFont val="Times New Roman"/>
        <charset val="134"/>
      </rPr>
      <t xml:space="preserve">   </t>
    </r>
  </si>
  <si>
    <r>
      <t xml:space="preserve">    </t>
    </r>
    <r>
      <rPr>
        <u/>
        <sz val="12"/>
        <rFont val="宋体"/>
        <charset val="134"/>
      </rPr>
      <t>投标文件签署人（签名）：</t>
    </r>
    <r>
      <rPr>
        <u/>
        <sz val="12"/>
        <rFont val="Times New Roman"/>
        <charset val="134"/>
      </rPr>
      <t xml:space="preserve"> </t>
    </r>
  </si>
  <si>
    <r>
      <rPr>
        <b/>
        <sz val="18"/>
        <rFont val="宋体"/>
        <charset val="134"/>
      </rPr>
      <t>第</t>
    </r>
    <r>
      <rPr>
        <b/>
        <sz val="18"/>
        <rFont val="Times New Roman"/>
        <charset val="134"/>
      </rPr>
      <t>100</t>
    </r>
    <r>
      <rPr>
        <b/>
        <sz val="18"/>
        <rFont val="宋体"/>
        <charset val="134"/>
      </rPr>
      <t>章</t>
    </r>
    <r>
      <rPr>
        <b/>
        <sz val="18"/>
        <rFont val="Times New Roman"/>
        <charset val="134"/>
      </rPr>
      <t xml:space="preserve">  </t>
    </r>
    <r>
      <rPr>
        <b/>
        <sz val="18"/>
        <rFont val="宋体"/>
        <charset val="134"/>
      </rPr>
      <t>总</t>
    </r>
    <r>
      <rPr>
        <b/>
        <sz val="18"/>
        <rFont val="Times New Roman"/>
        <charset val="134"/>
      </rPr>
      <t xml:space="preserve">  </t>
    </r>
    <r>
      <rPr>
        <b/>
        <sz val="18"/>
        <rFont val="宋体"/>
        <charset val="134"/>
      </rPr>
      <t>则</t>
    </r>
  </si>
  <si>
    <t>子目</t>
  </si>
  <si>
    <t>子目名称</t>
  </si>
  <si>
    <t>单位</t>
  </si>
  <si>
    <t>数量</t>
  </si>
  <si>
    <r>
      <rPr>
        <sz val="11"/>
        <rFont val="宋体"/>
        <charset val="134"/>
        <scheme val="minor"/>
      </rPr>
      <t>单</t>
    </r>
    <r>
      <rPr>
        <sz val="11"/>
        <rFont val="宋体"/>
        <charset val="134"/>
        <scheme val="minor"/>
      </rPr>
      <t xml:space="preserve"> </t>
    </r>
    <r>
      <rPr>
        <sz val="11"/>
        <rFont val="宋体"/>
        <charset val="134"/>
        <scheme val="minor"/>
      </rPr>
      <t>价</t>
    </r>
  </si>
  <si>
    <r>
      <rPr>
        <sz val="11"/>
        <rFont val="宋体"/>
        <charset val="134"/>
        <scheme val="minor"/>
      </rPr>
      <t>合</t>
    </r>
    <r>
      <rPr>
        <sz val="11"/>
        <rFont val="宋体"/>
        <charset val="134"/>
        <scheme val="minor"/>
      </rPr>
      <t xml:space="preserve">  </t>
    </r>
    <r>
      <rPr>
        <sz val="11"/>
        <rFont val="宋体"/>
        <charset val="134"/>
        <scheme val="minor"/>
      </rPr>
      <t>价</t>
    </r>
  </si>
  <si>
    <t>编号</t>
  </si>
  <si>
    <t>或金额</t>
  </si>
  <si>
    <t>101</t>
  </si>
  <si>
    <t>通则</t>
  </si>
  <si>
    <t>101-1</t>
  </si>
  <si>
    <t>保险费</t>
  </si>
  <si>
    <t>-a</t>
  </si>
  <si>
    <t>按合同条款规定，提供建筑工程一切险</t>
  </si>
  <si>
    <t>总额</t>
  </si>
  <si>
    <t>1</t>
  </si>
  <si>
    <t>-b</t>
  </si>
  <si>
    <t>按合同条款规定，提供第三者责任险</t>
  </si>
  <si>
    <t>-c</t>
  </si>
  <si>
    <t>工伤保险费</t>
  </si>
  <si>
    <t>102</t>
  </si>
  <si>
    <t>工程管理</t>
  </si>
  <si>
    <t>102-2</t>
  </si>
  <si>
    <t>施工环保费</t>
  </si>
  <si>
    <t>扬尘污染防治措施费用</t>
  </si>
  <si>
    <t>102-3</t>
  </si>
  <si>
    <t>安全生产费</t>
  </si>
  <si>
    <t>20000</t>
  </si>
  <si>
    <r>
      <rPr>
        <sz val="11"/>
        <rFont val="Times New Roman"/>
        <charset val="134"/>
      </rPr>
      <t>100</t>
    </r>
    <r>
      <rPr>
        <sz val="11"/>
        <rFont val="宋体"/>
        <charset val="134"/>
      </rPr>
      <t>章小计（结转至第</t>
    </r>
    <r>
      <rPr>
        <sz val="11"/>
        <rFont val="Times New Roman"/>
        <charset val="134"/>
      </rPr>
      <t xml:space="preserve"> </t>
    </r>
    <r>
      <rPr>
        <sz val="11"/>
        <rFont val="宋体"/>
        <charset val="134"/>
      </rPr>
      <t>页工程量清单汇总表）人民币</t>
    </r>
  </si>
  <si>
    <r>
      <rPr>
        <sz val="11"/>
        <color theme="1"/>
        <rFont val="宋体"/>
        <charset val="134"/>
      </rPr>
      <t>元</t>
    </r>
  </si>
  <si>
    <r>
      <rPr>
        <b/>
        <sz val="18"/>
        <rFont val="宋体"/>
        <charset val="134"/>
      </rPr>
      <t>第</t>
    </r>
    <r>
      <rPr>
        <b/>
        <sz val="18"/>
        <rFont val="Times New Roman"/>
        <charset val="134"/>
      </rPr>
      <t>200</t>
    </r>
    <r>
      <rPr>
        <b/>
        <sz val="18"/>
        <rFont val="宋体"/>
        <charset val="134"/>
      </rPr>
      <t>章</t>
    </r>
    <r>
      <rPr>
        <b/>
        <sz val="18"/>
        <rFont val="Times New Roman"/>
        <charset val="134"/>
      </rPr>
      <t xml:space="preserve">  </t>
    </r>
    <r>
      <rPr>
        <b/>
        <sz val="18"/>
        <rFont val="宋体"/>
        <charset val="134"/>
      </rPr>
      <t>路基</t>
    </r>
  </si>
  <si>
    <r>
      <rPr>
        <sz val="11"/>
        <rFont val="宋体"/>
        <charset val="134"/>
        <scheme val="major"/>
      </rPr>
      <t>单</t>
    </r>
    <r>
      <rPr>
        <sz val="11"/>
        <rFont val="宋体"/>
        <charset val="134"/>
        <scheme val="major"/>
      </rPr>
      <t xml:space="preserve"> </t>
    </r>
    <r>
      <rPr>
        <sz val="11"/>
        <rFont val="宋体"/>
        <charset val="134"/>
        <scheme val="major"/>
      </rPr>
      <t>价</t>
    </r>
  </si>
  <si>
    <r>
      <rPr>
        <sz val="11"/>
        <rFont val="宋体"/>
        <charset val="134"/>
        <scheme val="major"/>
      </rPr>
      <t>合</t>
    </r>
    <r>
      <rPr>
        <sz val="11"/>
        <rFont val="宋体"/>
        <charset val="134"/>
        <scheme val="major"/>
      </rPr>
      <t xml:space="preserve">  </t>
    </r>
    <r>
      <rPr>
        <sz val="11"/>
        <rFont val="宋体"/>
        <charset val="134"/>
        <scheme val="major"/>
      </rPr>
      <t>价</t>
    </r>
  </si>
  <si>
    <t>202</t>
  </si>
  <si>
    <t>场地清理</t>
  </si>
  <si>
    <t>202-2</t>
  </si>
  <si>
    <t>挖除旧路面</t>
  </si>
  <si>
    <t>水泥混凝土路面</t>
  </si>
  <si>
    <t>-a-1</t>
  </si>
  <si>
    <t>凿除水泥混凝土路面</t>
  </si>
  <si>
    <t>m3</t>
  </si>
  <si>
    <t>52.275</t>
  </si>
  <si>
    <r>
      <rPr>
        <sz val="11"/>
        <rFont val="Times New Roman"/>
        <charset val="134"/>
      </rPr>
      <t>200</t>
    </r>
    <r>
      <rPr>
        <sz val="11"/>
        <rFont val="宋体"/>
        <charset val="134"/>
      </rPr>
      <t>章小计（结转至第</t>
    </r>
    <r>
      <rPr>
        <sz val="11"/>
        <rFont val="Times New Roman"/>
        <charset val="134"/>
      </rPr>
      <t xml:space="preserve"> </t>
    </r>
    <r>
      <rPr>
        <sz val="11"/>
        <rFont val="宋体"/>
        <charset val="134"/>
      </rPr>
      <t>页工程量清单汇总表）人民币</t>
    </r>
  </si>
  <si>
    <r>
      <rPr>
        <b/>
        <sz val="18"/>
        <rFont val="宋体"/>
        <charset val="134"/>
      </rPr>
      <t>第</t>
    </r>
    <r>
      <rPr>
        <b/>
        <sz val="18"/>
        <rFont val="Times New Roman"/>
        <charset val="134"/>
      </rPr>
      <t>300</t>
    </r>
    <r>
      <rPr>
        <b/>
        <sz val="18"/>
        <rFont val="宋体"/>
        <charset val="134"/>
      </rPr>
      <t>章</t>
    </r>
    <r>
      <rPr>
        <b/>
        <sz val="18"/>
        <rFont val="Times New Roman"/>
        <charset val="134"/>
      </rPr>
      <t xml:space="preserve">  </t>
    </r>
    <r>
      <rPr>
        <b/>
        <sz val="18"/>
        <rFont val="宋体"/>
        <charset val="134"/>
      </rPr>
      <t>路面</t>
    </r>
  </si>
  <si>
    <t>308</t>
  </si>
  <si>
    <t>透层和黏层</t>
  </si>
  <si>
    <t>308-2</t>
  </si>
  <si>
    <t>黏层</t>
  </si>
  <si>
    <t>m2</t>
  </si>
  <si>
    <t>8114</t>
  </si>
  <si>
    <t>308-3</t>
  </si>
  <si>
    <t>抗裂贴</t>
  </si>
  <si>
    <t>1080</t>
  </si>
  <si>
    <t>309</t>
  </si>
  <si>
    <t>热拌沥青混合料面层</t>
  </si>
  <si>
    <t>309-2</t>
  </si>
  <si>
    <t>中粒式沥青混凝土</t>
  </si>
  <si>
    <t>厚50mmAC-16C</t>
  </si>
  <si>
    <t>8200</t>
  </si>
  <si>
    <t>312</t>
  </si>
  <si>
    <t>水泥混凝土面板</t>
  </si>
  <si>
    <t>312-1</t>
  </si>
  <si>
    <t>15cmC30水泥混凝土</t>
  </si>
  <si>
    <t>400</t>
  </si>
  <si>
    <t>312-2</t>
  </si>
  <si>
    <t>钢筋</t>
  </si>
  <si>
    <t>光圆钢筋（HPB300）</t>
  </si>
  <si>
    <t>kg</t>
  </si>
  <si>
    <t>552</t>
  </si>
  <si>
    <t>带肋钢筋（HRB400）</t>
  </si>
  <si>
    <t>68.88</t>
  </si>
  <si>
    <t>312-4</t>
  </si>
  <si>
    <t>清缝灌缝</t>
  </si>
  <si>
    <t>m</t>
  </si>
  <si>
    <t>3600</t>
  </si>
  <si>
    <t>312-5</t>
  </si>
  <si>
    <t>新旧板块钻孔钢筋</t>
  </si>
  <si>
    <t>73.98</t>
  </si>
  <si>
    <r>
      <rPr>
        <sz val="11"/>
        <rFont val="Times New Roman"/>
        <charset val="134"/>
      </rPr>
      <t>300</t>
    </r>
    <r>
      <rPr>
        <sz val="11"/>
        <rFont val="宋体"/>
        <charset val="134"/>
      </rPr>
      <t>章小计（结转至第</t>
    </r>
    <r>
      <rPr>
        <sz val="11"/>
        <rFont val="Times New Roman"/>
        <charset val="134"/>
      </rPr>
      <t xml:space="preserve"> </t>
    </r>
    <r>
      <rPr>
        <sz val="11"/>
        <rFont val="宋体"/>
        <charset val="134"/>
      </rPr>
      <t>页工程量清单汇总表）人民币</t>
    </r>
  </si>
  <si>
    <r>
      <rPr>
        <b/>
        <sz val="18"/>
        <rFont val="宋体"/>
        <charset val="134"/>
      </rPr>
      <t>第6</t>
    </r>
    <r>
      <rPr>
        <b/>
        <sz val="18"/>
        <rFont val="Times New Roman"/>
        <charset val="134"/>
      </rPr>
      <t>00</t>
    </r>
    <r>
      <rPr>
        <b/>
        <sz val="18"/>
        <rFont val="宋体"/>
        <charset val="134"/>
      </rPr>
      <t>章</t>
    </r>
    <r>
      <rPr>
        <b/>
        <sz val="18"/>
        <rFont val="Times New Roman"/>
        <charset val="134"/>
      </rPr>
      <t xml:space="preserve">  </t>
    </r>
    <r>
      <rPr>
        <b/>
        <sz val="18"/>
        <rFont val="宋体"/>
        <charset val="134"/>
      </rPr>
      <t>安全设施及预埋管线</t>
    </r>
  </si>
  <si>
    <t>605</t>
  </si>
  <si>
    <t>道路交通标线</t>
  </si>
  <si>
    <t>605-1</t>
  </si>
  <si>
    <t>热熔型涂料路面标线</t>
  </si>
  <si>
    <t>热熔型涂料路面标线（厚1.8mm）</t>
  </si>
  <si>
    <t>320</t>
  </si>
  <si>
    <r>
      <rPr>
        <sz val="11"/>
        <rFont val="Times New Roman"/>
        <charset val="134"/>
      </rPr>
      <t>600</t>
    </r>
    <r>
      <rPr>
        <sz val="11"/>
        <rFont val="宋体"/>
        <charset val="134"/>
      </rPr>
      <t>章小计（结转至第</t>
    </r>
    <r>
      <rPr>
        <sz val="11"/>
        <rFont val="Times New Roman"/>
        <charset val="134"/>
      </rPr>
      <t xml:space="preserve"> </t>
    </r>
    <r>
      <rPr>
        <sz val="11"/>
        <rFont val="宋体"/>
        <charset val="134"/>
      </rPr>
      <t>页工程量清单汇总表）人民币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</si>
</sst>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6">
    <font>
      <sz val="11"/>
      <color theme="1"/>
      <name val="宋体"/>
      <charset val="134"/>
      <scheme val="minor"/>
    </font>
    <font>
      <b/>
      <sz val="18"/>
      <name val="宋体"/>
      <charset val="134"/>
    </font>
    <font>
      <b/>
      <sz val="18"/>
      <name val="Times New Roman"/>
      <charset val="134"/>
    </font>
    <font>
      <sz val="11"/>
      <name val="宋体"/>
      <charset val="134"/>
      <scheme val="minor"/>
    </font>
    <font>
      <sz val="11"/>
      <name val="Times New Roman"/>
      <charset val="134"/>
    </font>
    <font>
      <sz val="11"/>
      <color theme="1"/>
      <name val="Times New Roman"/>
      <charset val="134"/>
    </font>
    <font>
      <sz val="11"/>
      <name val="宋体"/>
      <charset val="134"/>
    </font>
    <font>
      <u/>
      <sz val="11"/>
      <color theme="1"/>
      <name val="Times New Roman"/>
      <charset val="134"/>
    </font>
    <font>
      <sz val="11"/>
      <name val="宋体"/>
      <charset val="134"/>
      <scheme val="major"/>
    </font>
    <font>
      <u/>
      <sz val="11"/>
      <name val="Times New Roman"/>
      <charset val="134"/>
    </font>
    <font>
      <u/>
      <sz val="12"/>
      <name val="宋体"/>
      <charset val="134"/>
    </font>
    <font>
      <sz val="12"/>
      <name val="宋体"/>
      <charset val="134"/>
    </font>
    <font>
      <b/>
      <sz val="16"/>
      <color indexed="8"/>
      <name val="宋体"/>
      <charset val="134"/>
    </font>
    <font>
      <b/>
      <sz val="11"/>
      <name val="宋体"/>
      <charset val="134"/>
    </font>
    <font>
      <sz val="11"/>
      <color indexed="8"/>
      <name val="宋体"/>
      <charset val="134"/>
    </font>
    <font>
      <b/>
      <sz val="11"/>
      <color indexed="8"/>
      <name val="宋体"/>
      <charset val="134"/>
    </font>
    <font>
      <sz val="12"/>
      <name val="Times New Roman"/>
      <charset val="134"/>
    </font>
    <font>
      <sz val="22"/>
      <name val="Times New Roman"/>
      <charset val="134"/>
    </font>
    <font>
      <b/>
      <sz val="20"/>
      <name val="宋体"/>
      <charset val="134"/>
    </font>
    <font>
      <b/>
      <sz val="32"/>
      <name val="黑体"/>
      <charset val="134"/>
    </font>
    <font>
      <b/>
      <sz val="56"/>
      <name val="Times New Roman"/>
      <charset val="134"/>
    </font>
    <font>
      <sz val="16"/>
      <name val="Times New Roman"/>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u/>
      <sz val="12"/>
      <name val="Times New Roman"/>
      <charset val="134"/>
    </font>
    <font>
      <sz val="11"/>
      <color theme="1"/>
      <name val="宋体"/>
      <charset val="134"/>
    </font>
    <font>
      <b/>
      <u/>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4" borderId="18" applyNumberFormat="0" applyAlignment="0" applyProtection="0">
      <alignment vertical="center"/>
    </xf>
    <xf numFmtId="0" fontId="32" fillId="5" borderId="19" applyNumberFormat="0" applyAlignment="0" applyProtection="0">
      <alignment vertical="center"/>
    </xf>
    <xf numFmtId="0" fontId="33" fillId="5" borderId="18" applyNumberFormat="0" applyAlignment="0" applyProtection="0">
      <alignment vertical="center"/>
    </xf>
    <xf numFmtId="0" fontId="34" fillId="6" borderId="20" applyNumberFormat="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2" fillId="0" borderId="0"/>
    <xf numFmtId="0" fontId="42" fillId="0" borderId="0"/>
    <xf numFmtId="0" fontId="11" fillId="0" borderId="0"/>
    <xf numFmtId="0" fontId="11" fillId="0" borderId="0"/>
    <xf numFmtId="0" fontId="11" fillId="0" borderId="0"/>
    <xf numFmtId="0" fontId="11" fillId="0" borderId="0"/>
  </cellStyleXfs>
  <cellXfs count="103">
    <xf numFmtId="0" fontId="0" fillId="0" borderId="0" xfId="0">
      <alignment vertical="center"/>
    </xf>
    <xf numFmtId="0" fontId="0" fillId="0" borderId="0" xfId="0" applyNumberFormat="1" applyFont="1" applyFill="1" applyProtection="1">
      <alignment vertical="center"/>
    </xf>
    <xf numFmtId="0" fontId="0" fillId="0" borderId="0" xfId="0" applyNumberFormat="1" applyFill="1" applyProtection="1">
      <alignment vertical="center"/>
    </xf>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4" fillId="0" borderId="6" xfId="51" applyNumberFormat="1" applyFont="1" applyFill="1" applyBorder="1" applyAlignment="1" applyProtection="1">
      <alignment horizontal="center" vertical="center" wrapText="1"/>
    </xf>
    <xf numFmtId="0" fontId="4" fillId="0" borderId="6" xfId="51"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center" vertical="center"/>
    </xf>
    <xf numFmtId="0" fontId="6" fillId="0" borderId="6" xfId="51" applyNumberFormat="1" applyFont="1" applyFill="1" applyBorder="1" applyAlignment="1" applyProtection="1">
      <alignment horizontal="left" vertical="center" wrapText="1"/>
    </xf>
    <xf numFmtId="0" fontId="4" fillId="0" borderId="6" xfId="51" applyNumberFormat="1" applyFont="1" applyFill="1" applyBorder="1" applyAlignment="1" applyProtection="1">
      <alignment horizontal="center" vertical="center" wrapText="1"/>
      <protection locked="0"/>
    </xf>
    <xf numFmtId="0" fontId="4" fillId="0" borderId="7" xfId="0" applyNumberFormat="1" applyFont="1" applyFill="1" applyBorder="1" applyAlignment="1" applyProtection="1">
      <alignment horizontal="right" vertical="center" wrapText="1"/>
    </xf>
    <xf numFmtId="0" fontId="4" fillId="0" borderId="8" xfId="0" applyNumberFormat="1" applyFont="1" applyFill="1" applyBorder="1" applyAlignment="1" applyProtection="1">
      <alignment horizontal="right" vertical="center" wrapText="1"/>
    </xf>
    <xf numFmtId="0" fontId="7" fillId="0" borderId="8" xfId="0" applyNumberFormat="1" applyFont="1" applyFill="1" applyBorder="1" applyAlignment="1" applyProtection="1">
      <alignment horizontal="center" vertical="center"/>
    </xf>
    <xf numFmtId="0" fontId="5" fillId="0" borderId="8" xfId="0" applyNumberFormat="1" applyFont="1" applyFill="1" applyBorder="1" applyProtection="1">
      <alignment vertical="center"/>
    </xf>
    <xf numFmtId="0" fontId="0" fillId="0" borderId="9" xfId="0" applyNumberFormat="1" applyFill="1" applyBorder="1" applyProtection="1">
      <alignment vertical="center"/>
    </xf>
    <xf numFmtId="0" fontId="8" fillId="0" borderId="1"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5" fillId="0" borderId="6" xfId="0" applyNumberFormat="1" applyFont="1" applyFill="1" applyBorder="1" applyProtection="1">
      <alignment vertical="center"/>
    </xf>
    <xf numFmtId="0" fontId="7" fillId="0" borderId="8" xfId="0" applyNumberFormat="1" applyFont="1" applyFill="1" applyBorder="1" applyAlignment="1" applyProtection="1">
      <alignment horizontal="center" vertical="center" wrapText="1"/>
    </xf>
    <xf numFmtId="0" fontId="0" fillId="0" borderId="9" xfId="0" applyNumberFormat="1" applyFont="1" applyFill="1" applyBorder="1" applyProtection="1">
      <alignment vertical="center"/>
    </xf>
    <xf numFmtId="0" fontId="0" fillId="0" borderId="0" xfId="0" applyProtection="1">
      <alignment vertical="center"/>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6"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6"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6" fillId="0" borderId="6" xfId="0" applyFont="1" applyFill="1" applyBorder="1" applyAlignment="1" applyProtection="1">
      <alignment horizontal="left" vertical="center"/>
    </xf>
    <xf numFmtId="176" fontId="4" fillId="0" borderId="6"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left" vertical="center"/>
    </xf>
    <xf numFmtId="176" fontId="9" fillId="0" borderId="6" xfId="0" applyNumberFormat="1" applyFont="1" applyFill="1" applyBorder="1" applyAlignment="1" applyProtection="1">
      <alignment horizontal="center" vertical="center" wrapText="1"/>
    </xf>
    <xf numFmtId="0" fontId="10" fillId="0" borderId="10" xfId="0" applyFont="1" applyFill="1" applyBorder="1" applyAlignment="1" applyProtection="1">
      <alignment horizontal="center"/>
      <protection locked="0"/>
    </xf>
    <xf numFmtId="0" fontId="11"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6" fillId="0" borderId="0" xfId="53" applyFont="1" applyFill="1" applyProtection="1"/>
    <xf numFmtId="0" fontId="6" fillId="0" borderId="0" xfId="50" applyFont="1" applyFill="1" applyBorder="1" applyAlignment="1" applyProtection="1">
      <alignment vertical="center" wrapText="1"/>
    </xf>
    <xf numFmtId="0" fontId="12" fillId="0" borderId="11" xfId="50" applyNumberFormat="1" applyFont="1" applyFill="1" applyBorder="1" applyAlignment="1" applyProtection="1">
      <alignment horizontal="center" vertical="center" wrapText="1"/>
    </xf>
    <xf numFmtId="0" fontId="13" fillId="0" borderId="10" xfId="50" applyNumberFormat="1" applyFont="1" applyFill="1" applyBorder="1" applyAlignment="1" applyProtection="1">
      <alignment horizontal="center" vertical="center" wrapText="1"/>
    </xf>
    <xf numFmtId="0" fontId="13" fillId="0" borderId="3" xfId="50" applyNumberFormat="1" applyFont="1" applyFill="1" applyBorder="1" applyAlignment="1" applyProtection="1">
      <alignment horizontal="center" vertical="center" wrapText="1"/>
    </xf>
    <xf numFmtId="0" fontId="14" fillId="0" borderId="12" xfId="50" applyNumberFormat="1" applyFont="1" applyFill="1" applyBorder="1" applyAlignment="1" applyProtection="1">
      <alignment horizontal="left" vertical="center" wrapText="1"/>
    </xf>
    <xf numFmtId="0" fontId="14" fillId="0" borderId="0" xfId="50" applyNumberFormat="1" applyFont="1" applyFill="1" applyBorder="1" applyAlignment="1" applyProtection="1">
      <alignment horizontal="left" vertical="center" wrapText="1"/>
    </xf>
    <xf numFmtId="0" fontId="14" fillId="0" borderId="13" xfId="50" applyNumberFormat="1" applyFont="1" applyFill="1" applyBorder="1" applyAlignment="1" applyProtection="1">
      <alignment horizontal="left" vertical="center" wrapText="1"/>
    </xf>
    <xf numFmtId="0" fontId="6" fillId="0" borderId="0" xfId="50" applyNumberFormat="1" applyFont="1" applyFill="1" applyBorder="1" applyAlignment="1" applyProtection="1">
      <alignment vertical="center" wrapText="1"/>
    </xf>
    <xf numFmtId="0" fontId="15" fillId="0" borderId="12" xfId="50" applyNumberFormat="1" applyFont="1" applyFill="1" applyBorder="1" applyAlignment="1" applyProtection="1">
      <alignment horizontal="left" vertical="center" wrapText="1"/>
    </xf>
    <xf numFmtId="0" fontId="13" fillId="0" borderId="0" xfId="50" applyNumberFormat="1" applyFont="1" applyFill="1" applyBorder="1" applyAlignment="1" applyProtection="1">
      <alignment horizontal="left" vertical="center" wrapText="1"/>
    </xf>
    <xf numFmtId="0" fontId="13" fillId="0" borderId="13" xfId="50" applyNumberFormat="1" applyFont="1" applyFill="1" applyBorder="1" applyAlignment="1" applyProtection="1">
      <alignment horizontal="left" vertical="center" wrapText="1"/>
    </xf>
    <xf numFmtId="0" fontId="6" fillId="0" borderId="0" xfId="50" applyNumberFormat="1" applyFont="1" applyFill="1" applyBorder="1" applyAlignment="1" applyProtection="1">
      <alignment horizontal="left" vertical="center" wrapText="1"/>
    </xf>
    <xf numFmtId="0" fontId="6" fillId="0" borderId="13" xfId="50" applyNumberFormat="1" applyFont="1" applyFill="1" applyBorder="1" applyAlignment="1" applyProtection="1">
      <alignment horizontal="left" vertical="center" wrapText="1"/>
    </xf>
    <xf numFmtId="0" fontId="15" fillId="0" borderId="0" xfId="50" applyNumberFormat="1" applyFont="1" applyFill="1" applyBorder="1" applyAlignment="1" applyProtection="1">
      <alignment horizontal="left" vertical="center" wrapText="1"/>
    </xf>
    <xf numFmtId="0" fontId="15" fillId="0" borderId="13" xfId="50" applyNumberFormat="1" applyFont="1" applyFill="1" applyBorder="1" applyAlignment="1" applyProtection="1">
      <alignment horizontal="left" vertical="center" wrapText="1"/>
    </xf>
    <xf numFmtId="0" fontId="6" fillId="0" borderId="12" xfId="50" applyFont="1" applyFill="1" applyBorder="1" applyAlignment="1" applyProtection="1">
      <alignment horizontal="left" vertical="center" wrapText="1"/>
    </xf>
    <xf numFmtId="0" fontId="6" fillId="0" borderId="0" xfId="50" applyFont="1" applyFill="1" applyBorder="1" applyAlignment="1" applyProtection="1">
      <alignment horizontal="left" vertical="center" wrapText="1"/>
    </xf>
    <xf numFmtId="0" fontId="6" fillId="0" borderId="13" xfId="50" applyFont="1" applyFill="1" applyBorder="1" applyAlignment="1" applyProtection="1">
      <alignment horizontal="left" vertical="center" wrapText="1"/>
    </xf>
    <xf numFmtId="0" fontId="6" fillId="0" borderId="12" xfId="50" applyNumberFormat="1" applyFont="1" applyFill="1" applyBorder="1" applyAlignment="1" applyProtection="1">
      <alignment horizontal="left" vertical="center" wrapText="1"/>
    </xf>
    <xf numFmtId="0" fontId="6" fillId="0" borderId="10" xfId="50" applyFont="1" applyFill="1" applyBorder="1" applyAlignment="1" applyProtection="1">
      <alignment horizontal="center" vertical="center" wrapText="1"/>
    </xf>
    <xf numFmtId="0" fontId="6" fillId="0" borderId="12" xfId="50" applyFont="1" applyFill="1" applyBorder="1" applyAlignment="1" applyProtection="1">
      <alignment horizontal="center" vertical="center" wrapText="1"/>
    </xf>
    <xf numFmtId="0" fontId="6" fillId="0" borderId="0" xfId="50" applyFont="1" applyFill="1" applyBorder="1" applyAlignment="1" applyProtection="1">
      <alignment horizontal="center" vertical="center" wrapText="1"/>
    </xf>
    <xf numFmtId="0" fontId="6" fillId="0" borderId="13" xfId="50" applyFont="1" applyFill="1" applyBorder="1" applyAlignment="1" applyProtection="1">
      <alignment horizontal="center" vertical="center" wrapText="1"/>
    </xf>
    <xf numFmtId="0" fontId="13" fillId="0" borderId="12" xfId="50" applyFont="1" applyFill="1" applyBorder="1" applyAlignment="1" applyProtection="1">
      <alignment horizontal="left" vertical="center" wrapText="1"/>
    </xf>
    <xf numFmtId="0" fontId="13" fillId="0" borderId="0" xfId="50" applyFont="1" applyFill="1" applyBorder="1" applyAlignment="1" applyProtection="1">
      <alignment horizontal="left" vertical="center" wrapText="1"/>
    </xf>
    <xf numFmtId="0" fontId="13" fillId="0" borderId="13" xfId="50" applyFont="1" applyFill="1" applyBorder="1" applyAlignment="1" applyProtection="1">
      <alignment horizontal="left" vertical="center" wrapText="1"/>
    </xf>
    <xf numFmtId="0" fontId="6" fillId="0" borderId="12" xfId="54" applyFont="1" applyFill="1" applyBorder="1" applyAlignment="1" applyProtection="1">
      <alignment horizontal="left" vertical="center" wrapText="1"/>
    </xf>
    <xf numFmtId="0" fontId="6" fillId="0" borderId="0" xfId="54" applyFont="1" applyFill="1" applyBorder="1" applyAlignment="1" applyProtection="1">
      <alignment horizontal="left"/>
    </xf>
    <xf numFmtId="0" fontId="6" fillId="0" borderId="13" xfId="54" applyFont="1" applyFill="1" applyBorder="1" applyAlignment="1" applyProtection="1">
      <alignment horizontal="left"/>
    </xf>
    <xf numFmtId="0" fontId="6" fillId="0" borderId="0" xfId="54" applyFont="1" applyFill="1" applyAlignment="1" applyProtection="1">
      <alignment horizontal="left" vertical="center" wrapText="1"/>
    </xf>
    <xf numFmtId="0" fontId="6" fillId="0" borderId="13" xfId="54" applyFont="1" applyFill="1" applyBorder="1" applyAlignment="1" applyProtection="1">
      <alignment horizontal="left" vertical="center" wrapText="1"/>
    </xf>
    <xf numFmtId="0" fontId="6" fillId="0" borderId="0" xfId="54" applyFont="1" applyFill="1" applyBorder="1" applyAlignment="1" applyProtection="1">
      <alignment horizontal="left" vertical="center" wrapText="1"/>
    </xf>
    <xf numFmtId="0" fontId="6" fillId="0" borderId="14" xfId="54" applyFont="1" applyFill="1" applyBorder="1" applyAlignment="1" applyProtection="1">
      <alignment horizontal="left" vertical="center" wrapText="1"/>
    </xf>
    <xf numFmtId="0" fontId="6" fillId="0" borderId="1" xfId="54" applyFont="1" applyFill="1" applyBorder="1" applyAlignment="1" applyProtection="1">
      <alignment horizontal="left"/>
    </xf>
    <xf numFmtId="0" fontId="6" fillId="0" borderId="5" xfId="54" applyFont="1" applyFill="1" applyBorder="1" applyAlignment="1" applyProtection="1">
      <alignment horizontal="left"/>
    </xf>
    <xf numFmtId="0" fontId="13" fillId="2" borderId="0" xfId="54" applyFont="1" applyFill="1" applyBorder="1" applyAlignment="1" applyProtection="1">
      <alignment horizontal="left" vertical="center" wrapText="1"/>
    </xf>
    <xf numFmtId="0" fontId="6" fillId="0" borderId="0" xfId="54" applyFont="1" applyFill="1" applyBorder="1" applyAlignment="1" applyProtection="1">
      <alignment horizontal="center" vertical="center" wrapText="1"/>
    </xf>
    <xf numFmtId="0" fontId="13" fillId="2" borderId="0" xfId="54" applyFont="1" applyFill="1" applyBorder="1" applyAlignment="1" applyProtection="1">
      <alignment horizontal="left"/>
    </xf>
    <xf numFmtId="0" fontId="16" fillId="0" borderId="0" xfId="0" applyNumberFormat="1" applyFont="1" applyFill="1" applyBorder="1" applyAlignment="1">
      <alignment vertical="center"/>
    </xf>
    <xf numFmtId="0" fontId="17" fillId="0" borderId="0" xfId="0" applyNumberFormat="1" applyFont="1" applyFill="1" applyBorder="1" applyAlignment="1"/>
    <xf numFmtId="0" fontId="16" fillId="0" borderId="0" xfId="0" applyNumberFormat="1" applyFont="1" applyFill="1" applyBorder="1" applyAlignment="1"/>
    <xf numFmtId="0" fontId="11" fillId="0" borderId="0" xfId="0" applyNumberFormat="1" applyFont="1" applyFill="1" applyBorder="1" applyAlignment="1"/>
    <xf numFmtId="0" fontId="18"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xf>
    <xf numFmtId="0" fontId="1" fillId="0" borderId="0" xfId="0" applyNumberFormat="1" applyFont="1" applyFill="1" applyBorder="1" applyAlignment="1">
      <alignment horizontal="center" wrapText="1"/>
    </xf>
    <xf numFmtId="0" fontId="16" fillId="0" borderId="0" xfId="0" applyNumberFormat="1" applyFont="1" applyFill="1" applyBorder="1" applyAlignment="1">
      <alignment horizontal="center"/>
    </xf>
    <xf numFmtId="0" fontId="19"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xf>
    <xf numFmtId="0" fontId="21" fillId="0" borderId="0" xfId="0" applyNumberFormat="1" applyFont="1" applyFill="1" applyBorder="1" applyAlignment="1">
      <alignment horizontal="center"/>
    </xf>
    <xf numFmtId="0" fontId="22" fillId="0" borderId="0" xfId="0" applyNumberFormat="1" applyFont="1" applyFill="1" applyBorder="1" applyAlignment="1">
      <alignment horizontal="center"/>
    </xf>
    <xf numFmtId="0" fontId="16" fillId="0" borderId="0" xfId="0" applyNumberFormat="1" applyFont="1" applyFill="1" applyBorder="1" applyAlignment="1">
      <alignment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苏州市轨道交通1号线II-TS-13标星海街站 2" xfId="49"/>
    <cellStyle name="常规_苏州市轨道交通1号线II-TS-13标星海街站 2 2" xfId="50"/>
    <cellStyle name="常规 10" xfId="51"/>
    <cellStyle name="常规 3_松山线工程量清单固化" xfId="52"/>
    <cellStyle name="常规 3_松山线工程量清单固化 2 2" xfId="53"/>
    <cellStyle name="常规 4 16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444"/>
  <sheetViews>
    <sheetView workbookViewId="0">
      <selection activeCell="A1" sqref="$A1:$XFD1048576"/>
    </sheetView>
  </sheetViews>
  <sheetFormatPr defaultColWidth="9" defaultRowHeight="39.95" customHeight="1" outlineLevelCol="2"/>
  <cols>
    <col min="1" max="1" width="99.5" style="92" customWidth="1"/>
    <col min="2" max="11" width="9" style="92" customWidth="1"/>
    <col min="12" max="12" width="9" style="92" hidden="1" customWidth="1"/>
    <col min="13" max="255" width="9" style="92" customWidth="1"/>
    <col min="256" max="16384" width="9" style="93"/>
  </cols>
  <sheetData>
    <row r="2" ht="68.1" customHeight="1" spans="1:1">
      <c r="A2" s="94" t="s">
        <v>0</v>
      </c>
    </row>
    <row r="3" ht="23.1" hidden="1" customHeight="1" spans="1:1">
      <c r="A3" s="95" t="s">
        <v>1</v>
      </c>
    </row>
    <row r="4" customHeight="1" spans="1:1">
      <c r="A4" s="96"/>
    </row>
    <row r="5" customHeight="1" spans="1:1">
      <c r="A5" s="97"/>
    </row>
    <row r="6" customHeight="1" spans="1:1">
      <c r="A6" s="97"/>
    </row>
    <row r="7" customHeight="1" spans="1:1">
      <c r="A7" s="98" t="s">
        <v>2</v>
      </c>
    </row>
    <row r="8" customHeight="1" spans="1:1">
      <c r="A8" s="98" t="s">
        <v>3</v>
      </c>
    </row>
    <row r="9" customHeight="1" spans="1:1">
      <c r="A9" s="98" t="s">
        <v>4</v>
      </c>
    </row>
    <row r="10" customHeight="1" spans="1:1">
      <c r="A10" s="98" t="s">
        <v>5</v>
      </c>
    </row>
    <row r="11" customHeight="1" spans="1:1">
      <c r="A11" s="98" t="s">
        <v>6</v>
      </c>
    </row>
    <row r="12" customHeight="1" spans="1:1">
      <c r="A12" s="99"/>
    </row>
    <row r="13" customHeight="1" spans="1:1">
      <c r="A13" s="99"/>
    </row>
    <row r="14" customHeight="1" spans="1:1">
      <c r="A14" s="100"/>
    </row>
    <row r="15" customHeight="1" spans="1:1">
      <c r="A15" s="101" t="s">
        <v>7</v>
      </c>
    </row>
    <row r="16" customHeight="1" spans="1:1">
      <c r="A16" s="97"/>
    </row>
    <row r="19" s="90" customFormat="1" customHeight="1"/>
    <row r="28" s="90" customFormat="1" customHeight="1"/>
    <row r="29" s="90" customFormat="1" customHeight="1"/>
    <row r="30" s="90" customFormat="1" customHeight="1"/>
    <row r="77" s="91" customFormat="1" customHeight="1"/>
    <row r="78" s="91" customFormat="1" customHeight="1"/>
    <row r="79" s="91" customFormat="1" customHeight="1"/>
    <row r="80" s="91" customFormat="1" customHeight="1"/>
    <row r="81" s="91" customFormat="1" customHeight="1"/>
    <row r="82" s="91" customFormat="1" customHeight="1"/>
    <row r="83" s="91" customFormat="1" customHeight="1"/>
    <row r="84" s="91" customFormat="1" customHeight="1"/>
    <row r="85" s="91" customFormat="1" customHeight="1"/>
    <row r="86" s="91" customFormat="1" customHeight="1"/>
    <row r="87" s="91" customFormat="1" customHeight="1"/>
    <row r="88" s="91" customFormat="1" customHeight="1"/>
    <row r="89" s="91" customFormat="1" customHeight="1"/>
    <row r="90" s="91" customFormat="1" customHeight="1"/>
    <row r="91" s="91" customFormat="1" customHeight="1"/>
    <row r="92" s="91" customFormat="1" customHeight="1"/>
    <row r="93" s="91" customFormat="1" customHeight="1"/>
    <row r="94" s="91" customFormat="1" customHeight="1"/>
    <row r="95" s="91" customFormat="1" customHeight="1"/>
    <row r="96" s="91" customFormat="1" customHeight="1"/>
    <row r="97" s="91" customFormat="1" customHeight="1"/>
    <row r="98" s="91" customFormat="1" customHeight="1"/>
    <row r="99" s="91" customFormat="1" customHeight="1"/>
    <row r="100" s="91" customFormat="1" customHeight="1"/>
    <row r="101" s="91" customFormat="1" customHeight="1"/>
    <row r="102" s="91" customFormat="1" customHeight="1"/>
    <row r="103" s="91" customFormat="1" customHeight="1"/>
    <row r="104" s="91" customFormat="1" customHeight="1"/>
    <row r="105" s="91" customFormat="1" customHeight="1"/>
    <row r="106" s="91" customFormat="1" customHeight="1"/>
    <row r="107" s="91" customFormat="1" customHeight="1"/>
    <row r="108" s="91" customFormat="1" customHeight="1"/>
    <row r="109" s="91" customFormat="1" customHeight="1"/>
    <row r="319" s="92" customFormat="1" customHeight="1"/>
    <row r="320" s="92" customFormat="1" customHeight="1"/>
    <row r="321" s="92" customFormat="1" customHeight="1"/>
    <row r="322" s="92" customFormat="1" customHeight="1"/>
    <row r="323" s="92" customFormat="1" customHeight="1"/>
    <row r="324" s="92" customFormat="1" customHeight="1"/>
    <row r="325" s="92" customFormat="1" customHeight="1"/>
    <row r="326" s="92" customFormat="1" customHeight="1"/>
    <row r="327" s="92" customFormat="1" customHeight="1"/>
    <row r="328" s="92" customFormat="1" customHeight="1"/>
    <row r="329" s="92" customFormat="1" customHeight="1"/>
    <row r="330" s="92" customFormat="1" customHeight="1"/>
    <row r="331" s="92" customFormat="1" customHeight="1"/>
    <row r="332" s="92" customFormat="1" customHeight="1"/>
    <row r="333" s="92" customFormat="1" customHeight="1"/>
    <row r="334" s="92" customFormat="1" customHeight="1"/>
    <row r="335" s="92" customFormat="1" customHeight="1"/>
    <row r="336" s="92" customFormat="1" customHeight="1"/>
    <row r="337" s="92" customFormat="1" customHeight="1"/>
    <row r="338" s="92" customFormat="1" customHeight="1"/>
    <row r="339" s="92" customFormat="1" customHeight="1"/>
    <row r="340" s="92" customFormat="1" customHeight="1"/>
    <row r="341" s="92" customFormat="1" customHeight="1"/>
    <row r="342" s="92" customFormat="1" customHeight="1"/>
    <row r="343" s="92" customFormat="1" customHeight="1"/>
    <row r="344" s="92" customFormat="1" customHeight="1"/>
    <row r="345" s="92" customFormat="1" customHeight="1"/>
    <row r="346" s="92" customFormat="1" customHeight="1"/>
    <row r="347" s="92" customFormat="1" customHeight="1"/>
    <row r="348" s="92" customFormat="1" customHeight="1"/>
    <row r="349" s="92" customFormat="1" customHeight="1"/>
    <row r="350" s="92" customFormat="1" customHeight="1"/>
    <row r="351" s="92" customFormat="1" customHeight="1"/>
    <row r="352" s="92" customFormat="1" customHeight="1"/>
    <row r="353" s="92" customFormat="1" customHeight="1"/>
    <row r="354" s="92" customFormat="1" customHeight="1"/>
    <row r="355" s="92" customFormat="1" customHeight="1"/>
    <row r="356" s="92" customFormat="1" customHeight="1"/>
    <row r="357" s="92" customFormat="1" customHeight="1"/>
    <row r="358" s="92" customFormat="1" customHeight="1"/>
    <row r="359" s="92" customFormat="1" customHeight="1"/>
    <row r="360" s="92" customFormat="1" customHeight="1"/>
    <row r="361" s="92" customFormat="1" customHeight="1"/>
    <row r="362" s="92" customFormat="1" customHeight="1"/>
    <row r="363" s="92" customFormat="1" customHeight="1"/>
    <row r="364" s="92" customFormat="1" customHeight="1"/>
    <row r="365" s="92" customFormat="1" customHeight="1"/>
    <row r="366" s="92" customFormat="1" customHeight="1"/>
    <row r="367" s="92" customFormat="1" customHeight="1"/>
    <row r="368" s="92" customFormat="1" customHeight="1"/>
    <row r="369" s="92" customFormat="1" customHeight="1"/>
    <row r="370" s="92" customFormat="1" customHeight="1"/>
    <row r="371" s="92" customFormat="1" customHeight="1"/>
    <row r="372" s="92" customFormat="1" customHeight="1"/>
    <row r="373" s="92" customFormat="1" customHeight="1"/>
    <row r="374" s="92" customFormat="1" customHeight="1"/>
    <row r="375" s="92" customFormat="1" customHeight="1"/>
    <row r="376" s="92" customFormat="1" customHeight="1"/>
    <row r="377" s="92" customFormat="1" customHeight="1"/>
    <row r="378" s="92" customFormat="1" customHeight="1"/>
    <row r="379" s="92" customFormat="1" customHeight="1"/>
    <row r="380" s="92" customFormat="1" customHeight="1"/>
    <row r="381" s="92" customFormat="1" customHeight="1"/>
    <row r="382" s="92" customFormat="1" customHeight="1"/>
    <row r="383" s="92" customFormat="1" customHeight="1"/>
    <row r="384" s="92" customFormat="1" customHeight="1"/>
    <row r="385" s="92" customFormat="1" customHeight="1"/>
    <row r="386" s="92" customFormat="1" customHeight="1"/>
    <row r="387" s="92" customFormat="1" customHeight="1"/>
    <row r="388" s="92" customFormat="1" customHeight="1"/>
    <row r="389" s="92" customFormat="1" customHeight="1"/>
    <row r="390" s="92" customFormat="1" customHeight="1"/>
    <row r="391" s="92" customFormat="1" customHeight="1"/>
    <row r="392" s="92" customFormat="1" customHeight="1"/>
    <row r="393" s="92" customFormat="1" customHeight="1"/>
    <row r="394" s="92" customFormat="1" customHeight="1"/>
    <row r="395" s="92" customFormat="1" customHeight="1"/>
    <row r="396" s="92" customFormat="1" customHeight="1"/>
    <row r="397" s="92" customFormat="1" customHeight="1"/>
    <row r="398" s="92" customFormat="1" customHeight="1"/>
    <row r="399" s="92" customFormat="1" customHeight="1"/>
    <row r="400" s="92" customFormat="1" customHeight="1"/>
    <row r="401" s="92" customFormat="1" customHeight="1"/>
    <row r="402" s="92" customFormat="1" customHeight="1"/>
    <row r="403" s="92" customFormat="1" customHeight="1"/>
    <row r="404" s="92" customFormat="1" customHeight="1"/>
    <row r="405" s="92" customFormat="1" customHeight="1"/>
    <row r="406" s="92" customFormat="1" customHeight="1"/>
    <row r="407" s="92" customFormat="1" customHeight="1"/>
    <row r="408" s="92" customFormat="1" customHeight="1"/>
    <row r="409" s="92" customFormat="1" customHeight="1"/>
    <row r="410" s="92" customFormat="1" customHeight="1"/>
    <row r="411" s="92" customFormat="1" customHeight="1"/>
    <row r="412" s="92" customFormat="1" customHeight="1"/>
    <row r="413" s="92" customFormat="1" customHeight="1"/>
    <row r="414" s="92" customFormat="1" customHeight="1"/>
    <row r="415" s="92" customFormat="1" customHeight="1"/>
    <row r="416" s="92" customFormat="1" customHeight="1"/>
    <row r="417" s="92" customFormat="1" customHeight="1"/>
    <row r="418" s="92" customFormat="1" customHeight="1"/>
    <row r="419" s="92" customFormat="1" customHeight="1"/>
    <row r="420" s="92" customFormat="1" customHeight="1"/>
    <row r="421" s="92" customFormat="1" customHeight="1"/>
    <row r="422" s="92" customFormat="1" customHeight="1"/>
    <row r="423" s="92" customFormat="1" customHeight="1"/>
    <row r="424" s="92" customFormat="1" customHeight="1"/>
    <row r="425" s="92" customFormat="1" customHeight="1"/>
    <row r="426" s="92" customFormat="1" customHeight="1"/>
    <row r="427" s="92" customFormat="1" customHeight="1"/>
    <row r="428" s="92" customFormat="1" customHeight="1"/>
    <row r="429" s="92" customFormat="1" customHeight="1"/>
    <row r="430" s="92" customFormat="1" customHeight="1"/>
    <row r="431" s="92" customFormat="1" customHeight="1"/>
    <row r="432" s="92" customFormat="1" customHeight="1"/>
    <row r="433" s="92" customFormat="1" customHeight="1"/>
    <row r="434" s="92" customFormat="1" customHeight="1"/>
    <row r="435" s="92" customFormat="1" customHeight="1"/>
    <row r="436" s="92" customFormat="1" customHeight="1"/>
    <row r="437" s="92" customFormat="1" customHeight="1"/>
    <row r="438" s="92" customFormat="1" customHeight="1"/>
    <row r="439" s="92" customFormat="1" customHeight="1"/>
    <row r="440" s="92" customFormat="1" customHeight="1"/>
    <row r="441" s="92" customFormat="1" customHeight="1"/>
    <row r="442" s="92" customFormat="1" customHeight="1"/>
    <row r="443" s="92" customFormat="1" customHeight="1"/>
    <row r="444" customHeight="1" spans="1:3">
      <c r="A444" s="102"/>
      <c r="B444" s="102"/>
      <c r="C444" s="102"/>
    </row>
  </sheetData>
  <sheetProtection algorithmName="SHA-512" hashValue="6z30MjxU52/jxioas9ds6NGhl7pZERE1yVJPxdQiMHKAClDHx5vylKi1EGzKfdHcLUqTiXZpsIwiCuT7iwPFgg==" saltValue="NeXTJhFNHZzXNkkvWlCGwg==" spinCount="100000" sheet="1" selectLockedCells="1" selectUnlockedCells="1" objects="1"/>
  <printOptions horizontalCentered="1"/>
  <pageMargins left="0.196527777777778" right="0.196527777777778"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13" workbookViewId="0">
      <selection activeCell="A1" sqref="$A1:$XFD1048576"/>
    </sheetView>
  </sheetViews>
  <sheetFormatPr defaultColWidth="8" defaultRowHeight="24" customHeight="1"/>
  <cols>
    <col min="1" max="4" width="19.5" style="52" customWidth="1"/>
    <col min="5" max="6" width="8" style="52"/>
    <col min="7" max="12" width="8" style="52" hidden="1" customWidth="1"/>
    <col min="13" max="16384" width="8" style="52"/>
  </cols>
  <sheetData>
    <row r="1" ht="28.5" customHeight="1" spans="1:4">
      <c r="A1" s="53" t="s">
        <v>8</v>
      </c>
      <c r="B1" s="54"/>
      <c r="C1" s="54"/>
      <c r="D1" s="55"/>
    </row>
    <row r="2" ht="24.95" customHeight="1" spans="1:5">
      <c r="A2" s="56" t="s">
        <v>9</v>
      </c>
      <c r="B2" s="57"/>
      <c r="C2" s="57"/>
      <c r="D2" s="58"/>
      <c r="E2" s="59"/>
    </row>
    <row r="3" ht="24.95" customHeight="1" spans="1:4">
      <c r="A3" s="60" t="s">
        <v>10</v>
      </c>
      <c r="B3" s="61"/>
      <c r="C3" s="61"/>
      <c r="D3" s="62"/>
    </row>
    <row r="4" ht="76" customHeight="1" spans="1:4">
      <c r="A4" s="56" t="s">
        <v>11</v>
      </c>
      <c r="B4" s="57"/>
      <c r="C4" s="57"/>
      <c r="D4" s="58"/>
    </row>
    <row r="5" ht="33" customHeight="1" spans="1:4">
      <c r="A5" s="56" t="s">
        <v>12</v>
      </c>
      <c r="B5" s="57"/>
      <c r="C5" s="57"/>
      <c r="D5" s="58"/>
    </row>
    <row r="6" ht="74.25" customHeight="1" spans="1:4">
      <c r="A6" s="56" t="s">
        <v>13</v>
      </c>
      <c r="B6" s="57"/>
      <c r="C6" s="57"/>
      <c r="D6" s="58"/>
    </row>
    <row r="7" ht="48" customHeight="1" spans="1:4">
      <c r="A7" s="56" t="s">
        <v>14</v>
      </c>
      <c r="B7" s="57"/>
      <c r="C7" s="57"/>
      <c r="D7" s="58"/>
    </row>
    <row r="8" ht="33" customHeight="1" spans="1:4">
      <c r="A8" s="56" t="s">
        <v>15</v>
      </c>
      <c r="B8" s="57"/>
      <c r="C8" s="57"/>
      <c r="D8" s="58"/>
    </row>
    <row r="9" ht="40" customHeight="1" spans="1:4">
      <c r="A9" s="56" t="s">
        <v>16</v>
      </c>
      <c r="B9" s="63"/>
      <c r="C9" s="63"/>
      <c r="D9" s="64"/>
    </row>
    <row r="10" ht="35" customHeight="1" spans="1:4">
      <c r="A10" s="56" t="s">
        <v>17</v>
      </c>
      <c r="B10" s="63"/>
      <c r="C10" s="63"/>
      <c r="D10" s="64"/>
    </row>
    <row r="11" ht="20.25" customHeight="1" spans="1:4">
      <c r="A11" s="60" t="s">
        <v>18</v>
      </c>
      <c r="B11" s="65"/>
      <c r="C11" s="65"/>
      <c r="D11" s="66"/>
    </row>
    <row r="12" ht="22" customHeight="1" spans="1:4">
      <c r="A12" s="56" t="s">
        <v>19</v>
      </c>
      <c r="B12" s="57"/>
      <c r="C12" s="57"/>
      <c r="D12" s="58"/>
    </row>
    <row r="13" ht="47" customHeight="1" spans="1:4">
      <c r="A13" s="56" t="s">
        <v>20</v>
      </c>
      <c r="B13" s="57"/>
      <c r="C13" s="57"/>
      <c r="D13" s="58"/>
    </row>
    <row r="14" ht="49" customHeight="1" spans="1:4">
      <c r="A14" s="56" t="s">
        <v>21</v>
      </c>
      <c r="B14" s="63"/>
      <c r="C14" s="63"/>
      <c r="D14" s="64"/>
    </row>
    <row r="15" ht="44" customHeight="1" spans="1:4">
      <c r="A15" s="56" t="s">
        <v>22</v>
      </c>
      <c r="B15" s="63"/>
      <c r="C15" s="63"/>
      <c r="D15" s="64"/>
    </row>
    <row r="16" ht="34" customHeight="1" spans="1:4">
      <c r="A16" s="56" t="s">
        <v>23</v>
      </c>
      <c r="B16" s="57"/>
      <c r="C16" s="57"/>
      <c r="D16" s="58"/>
    </row>
    <row r="17" ht="22" customHeight="1" spans="1:4">
      <c r="A17" s="67" t="s">
        <v>24</v>
      </c>
      <c r="B17" s="68"/>
      <c r="C17" s="68"/>
      <c r="D17" s="69"/>
    </row>
    <row r="18" ht="33" customHeight="1" spans="1:4">
      <c r="A18" s="70" t="s">
        <v>25</v>
      </c>
      <c r="B18" s="63"/>
      <c r="C18" s="63"/>
      <c r="D18" s="64"/>
    </row>
    <row r="19" ht="18.75" customHeight="1" spans="1:4">
      <c r="A19" s="71"/>
      <c r="B19" s="71"/>
      <c r="C19" s="71"/>
      <c r="D19" s="71"/>
    </row>
    <row r="20" ht="15" customHeight="1" spans="1:4">
      <c r="A20" s="72"/>
      <c r="B20" s="73"/>
      <c r="C20" s="73"/>
      <c r="D20" s="74"/>
    </row>
    <row r="21" ht="22" customHeight="1" spans="1:4">
      <c r="A21" s="75" t="s">
        <v>26</v>
      </c>
      <c r="B21" s="76"/>
      <c r="C21" s="76"/>
      <c r="D21" s="77"/>
    </row>
    <row r="22" ht="22" customHeight="1" spans="1:4">
      <c r="A22" s="56" t="s">
        <v>27</v>
      </c>
      <c r="B22" s="57"/>
      <c r="C22" s="57"/>
      <c r="D22" s="58"/>
    </row>
    <row r="23" ht="22" customHeight="1" spans="1:4">
      <c r="A23" s="75" t="s">
        <v>28</v>
      </c>
      <c r="B23" s="76"/>
      <c r="C23" s="76"/>
      <c r="D23" s="77"/>
    </row>
    <row r="24" s="51" customFormat="1" ht="83" customHeight="1" spans="1:4">
      <c r="A24" s="78" t="s">
        <v>29</v>
      </c>
      <c r="B24" s="79"/>
      <c r="C24" s="79"/>
      <c r="D24" s="80"/>
    </row>
    <row r="25" s="51" customFormat="1" ht="107" customHeight="1" spans="1:4">
      <c r="A25" s="78" t="s">
        <v>30</v>
      </c>
      <c r="B25" s="81"/>
      <c r="C25" s="81"/>
      <c r="D25" s="82"/>
    </row>
    <row r="26" ht="82" customHeight="1" spans="1:4">
      <c r="A26" s="78" t="s">
        <v>31</v>
      </c>
      <c r="B26" s="79"/>
      <c r="C26" s="79"/>
      <c r="D26" s="80"/>
    </row>
    <row r="27" ht="36" customHeight="1" spans="1:4">
      <c r="A27" s="78" t="s">
        <v>32</v>
      </c>
      <c r="B27" s="79"/>
      <c r="C27" s="79"/>
      <c r="D27" s="80"/>
    </row>
    <row r="28" ht="36" customHeight="1" spans="1:4">
      <c r="A28" s="78" t="s">
        <v>33</v>
      </c>
      <c r="B28" s="83"/>
      <c r="C28" s="83"/>
      <c r="D28" s="82"/>
    </row>
    <row r="29" ht="37" hidden="1" customHeight="1" spans="1:4">
      <c r="A29" s="78" t="s">
        <v>34</v>
      </c>
      <c r="B29" s="81"/>
      <c r="C29" s="81"/>
      <c r="D29" s="82"/>
    </row>
    <row r="30" ht="35" customHeight="1" spans="1:11">
      <c r="A30" s="84" t="s">
        <v>35</v>
      </c>
      <c r="B30" s="85"/>
      <c r="C30" s="85"/>
      <c r="D30" s="86"/>
      <c r="H30" s="87"/>
      <c r="I30" s="89"/>
      <c r="J30" s="89"/>
      <c r="K30" s="89"/>
    </row>
    <row r="31" ht="16.5" customHeight="1" spans="1:11">
      <c r="A31" s="88"/>
      <c r="B31" s="88"/>
      <c r="C31" s="88"/>
      <c r="D31" s="88"/>
      <c r="H31" s="87"/>
      <c r="I31" s="89"/>
      <c r="J31" s="89"/>
      <c r="K31" s="89"/>
    </row>
    <row r="32" ht="30.75" customHeight="1" spans="1:4">
      <c r="A32" s="73"/>
      <c r="B32" s="73"/>
      <c r="C32" s="73"/>
      <c r="D32" s="73"/>
    </row>
    <row r="33" customHeight="1" spans="1:4">
      <c r="A33" s="73"/>
      <c r="B33" s="73"/>
      <c r="C33" s="73"/>
      <c r="D33" s="73"/>
    </row>
    <row r="34" customHeight="1" spans="1:4">
      <c r="A34" s="73"/>
      <c r="B34" s="73"/>
      <c r="C34" s="73"/>
      <c r="D34" s="73"/>
    </row>
  </sheetData>
  <sheetProtection algorithmName="SHA-512" hashValue="QFxsBtgm8dM0OXsSlKADIhe3rVXJTSqEWxdjzvNHLjaaFtk/xl8BSAOPTfQ8ZJEjLUStQ9j+2w1ItDx/32ymDg==" saltValue="Z76RP3lYA2sTkOb/nizDyw==" spinCount="100000" sheet="1" selectLockedCells="1" selectUnlockedCells="1" objects="1"/>
  <mergeCells count="34">
    <mergeCell ref="A1:D1"/>
    <mergeCell ref="A2:D2"/>
    <mergeCell ref="A3:D3"/>
    <mergeCell ref="A4:D4"/>
    <mergeCell ref="A5: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s>
  <printOptions horizontalCentered="1"/>
  <pageMargins left="0.747916666666667" right="0.747916666666667" top="0.984027777777778" bottom="0.984027777777778" header="0.511805555555556" footer="0.511805555555556"/>
  <pageSetup paperSize="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showZeros="0" workbookViewId="0">
      <selection activeCell="B15" sqref="B15:C15"/>
    </sheetView>
  </sheetViews>
  <sheetFormatPr defaultColWidth="9" defaultRowHeight="14" outlineLevelCol="2"/>
  <cols>
    <col min="1" max="1" width="12.6272727272727" style="34" customWidth="1"/>
    <col min="2" max="2" width="52.4454545454545" style="34" customWidth="1"/>
    <col min="3" max="3" width="23.2545454545455" style="34" customWidth="1"/>
    <col min="4" max="16384" width="9" style="34"/>
  </cols>
  <sheetData>
    <row r="1" ht="24.95" customHeight="1" spans="1:3">
      <c r="A1" s="35" t="s">
        <v>36</v>
      </c>
      <c r="B1" s="36"/>
      <c r="C1" s="36"/>
    </row>
    <row r="2" ht="24.95" customHeight="1" spans="1:3">
      <c r="A2" s="37" t="s">
        <v>37</v>
      </c>
      <c r="B2" s="38"/>
      <c r="C2" s="39" t="s">
        <v>38</v>
      </c>
    </row>
    <row r="3" ht="24.95" customHeight="1" spans="1:3">
      <c r="A3" s="40" t="s">
        <v>39</v>
      </c>
      <c r="B3" s="41" t="s">
        <v>40</v>
      </c>
      <c r="C3" s="42" t="s">
        <v>41</v>
      </c>
    </row>
    <row r="4" ht="24.95" customHeight="1" spans="1:3">
      <c r="A4" s="43">
        <v>100</v>
      </c>
      <c r="B4" s="44" t="s">
        <v>42</v>
      </c>
      <c r="C4" s="45">
        <f>'100章'!D14</f>
        <v>21814</v>
      </c>
    </row>
    <row r="5" ht="24.95" customHeight="1" spans="1:3">
      <c r="A5" s="43">
        <v>200</v>
      </c>
      <c r="B5" s="44" t="s">
        <v>43</v>
      </c>
      <c r="C5" s="45">
        <f>'200章'!D9</f>
        <v>0</v>
      </c>
    </row>
    <row r="6" ht="24.95" customHeight="1" spans="1:3">
      <c r="A6" s="43">
        <v>300</v>
      </c>
      <c r="B6" s="44" t="s">
        <v>44</v>
      </c>
      <c r="C6" s="45">
        <f>'300章'!D19</f>
        <v>0</v>
      </c>
    </row>
    <row r="7" ht="24.95" customHeight="1" spans="1:3">
      <c r="A7" s="43">
        <v>400</v>
      </c>
      <c r="B7" s="44" t="s">
        <v>45</v>
      </c>
      <c r="C7" s="45" t="s">
        <v>46</v>
      </c>
    </row>
    <row r="8" ht="24.95" customHeight="1" spans="1:3">
      <c r="A8" s="43">
        <v>500</v>
      </c>
      <c r="B8" s="44" t="s">
        <v>47</v>
      </c>
      <c r="C8" s="45" t="s">
        <v>46</v>
      </c>
    </row>
    <row r="9" ht="24.95" customHeight="1" spans="1:3">
      <c r="A9" s="43">
        <v>600</v>
      </c>
      <c r="B9" s="44" t="s">
        <v>48</v>
      </c>
      <c r="C9" s="45">
        <f>'600章 '!D8</f>
        <v>0</v>
      </c>
    </row>
    <row r="10" ht="24.95" customHeight="1" spans="1:3">
      <c r="A10" s="43">
        <v>700</v>
      </c>
      <c r="B10" s="44" t="s">
        <v>49</v>
      </c>
      <c r="C10" s="45" t="s">
        <v>46</v>
      </c>
    </row>
    <row r="11" ht="24.95" customHeight="1" spans="1:3">
      <c r="A11" s="44" t="s">
        <v>50</v>
      </c>
      <c r="B11" s="46"/>
      <c r="C11" s="47">
        <f>SUM(C4:C10)</f>
        <v>21814</v>
      </c>
    </row>
    <row r="12" ht="24.95" customHeight="1" spans="1:3">
      <c r="A12" s="44" t="s">
        <v>51</v>
      </c>
      <c r="B12" s="46"/>
      <c r="C12" s="47">
        <f>C11*0.05</f>
        <v>1090.7</v>
      </c>
    </row>
    <row r="13" ht="24.95" customHeight="1" spans="1:3">
      <c r="A13" s="44" t="s">
        <v>52</v>
      </c>
      <c r="B13" s="46"/>
      <c r="C13" s="47">
        <f>C11+C12</f>
        <v>22904.7</v>
      </c>
    </row>
    <row r="14" ht="44.1" customHeight="1" spans="2:3">
      <c r="B14" s="48" t="s">
        <v>53</v>
      </c>
      <c r="C14" s="48"/>
    </row>
    <row r="15" ht="50.1" customHeight="1" spans="2:3">
      <c r="B15" s="49" t="s">
        <v>54</v>
      </c>
      <c r="C15" s="50"/>
    </row>
  </sheetData>
  <sheetProtection algorithmName="SHA-512" hashValue="WYFU6issg4JWyO1nvll/Y13ABMc56gRs1443TsfHXQHhHMzyMcee0Oal0M2B4Zti0gbuZOwdb5mv1+lcwTGkWg==" saltValue="5aFmgXoAnhjh12jBhIp6rQ==" spinCount="100000" sheet="1" selectLockedCells="1" objects="1"/>
  <mergeCells count="7">
    <mergeCell ref="A1:C1"/>
    <mergeCell ref="A2:B2"/>
    <mergeCell ref="A11:B11"/>
    <mergeCell ref="A12:B12"/>
    <mergeCell ref="A13:B13"/>
    <mergeCell ref="B14:C14"/>
    <mergeCell ref="B15:C15"/>
  </mergeCells>
  <printOptions horizontalCentered="1"/>
  <pageMargins left="0.196527777777778" right="0.196527777777778" top="1" bottom="1"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showZeros="0" workbookViewId="0">
      <selection activeCell="E12" sqref="E12"/>
    </sheetView>
  </sheetViews>
  <sheetFormatPr defaultColWidth="9" defaultRowHeight="14" outlineLevelCol="5"/>
  <cols>
    <col min="1" max="1" width="8.62727272727273" style="2" customWidth="1"/>
    <col min="2" max="2" width="38.4454545454545" style="2" customWidth="1"/>
    <col min="3" max="3" width="8.75454545454545" style="2" customWidth="1"/>
    <col min="4" max="4" width="9.38181818181818" style="2" customWidth="1"/>
    <col min="5" max="6" width="11.6272727272727" style="2" customWidth="1"/>
    <col min="7" max="16384" width="9" style="2"/>
  </cols>
  <sheetData>
    <row r="1" ht="24.95" customHeight="1" spans="1:6">
      <c r="A1" s="3" t="s">
        <v>55</v>
      </c>
      <c r="B1" s="4"/>
      <c r="C1" s="4"/>
      <c r="D1" s="4"/>
      <c r="E1" s="4"/>
      <c r="F1" s="4"/>
    </row>
    <row r="2" ht="24.95" customHeight="1" spans="1:6">
      <c r="A2" s="5" t="str">
        <f>汇总表!A2</f>
        <v>合同编号：樊川镇2025年陆巷村陆巷组（Y466超大线）大中修工程</v>
      </c>
      <c r="B2" s="5"/>
      <c r="C2" s="6"/>
      <c r="D2" s="6"/>
      <c r="E2" s="7" t="s">
        <v>38</v>
      </c>
      <c r="F2" s="7"/>
    </row>
    <row r="3" ht="24.95" customHeight="1" spans="1:6">
      <c r="A3" s="8" t="s">
        <v>56</v>
      </c>
      <c r="B3" s="8" t="s">
        <v>57</v>
      </c>
      <c r="C3" s="8" t="s">
        <v>58</v>
      </c>
      <c r="D3" s="8" t="s">
        <v>59</v>
      </c>
      <c r="E3" s="8" t="s">
        <v>60</v>
      </c>
      <c r="F3" s="9" t="s">
        <v>61</v>
      </c>
    </row>
    <row r="4" ht="24.95" customHeight="1" spans="1:6">
      <c r="A4" s="10" t="s">
        <v>62</v>
      </c>
      <c r="B4" s="10"/>
      <c r="C4" s="10"/>
      <c r="D4" s="10"/>
      <c r="E4" s="10"/>
      <c r="F4" s="11" t="s">
        <v>63</v>
      </c>
    </row>
    <row r="5" s="1" customFormat="1" ht="25" customHeight="1" spans="1:6">
      <c r="A5" s="12" t="s">
        <v>64</v>
      </c>
      <c r="B5" s="13" t="s">
        <v>65</v>
      </c>
      <c r="C5" s="12"/>
      <c r="D5" s="12"/>
      <c r="E5" s="12"/>
      <c r="F5" s="31"/>
    </row>
    <row r="6" s="1" customFormat="1" ht="25" customHeight="1" spans="1:6">
      <c r="A6" s="12" t="s">
        <v>66</v>
      </c>
      <c r="B6" s="13" t="s">
        <v>67</v>
      </c>
      <c r="C6" s="12"/>
      <c r="D6" s="12"/>
      <c r="E6" s="12"/>
      <c r="F6" s="31"/>
    </row>
    <row r="7" s="1" customFormat="1" ht="25" customHeight="1" spans="1:6">
      <c r="A7" s="12" t="s">
        <v>68</v>
      </c>
      <c r="B7" s="13" t="s">
        <v>69</v>
      </c>
      <c r="C7" s="12" t="s">
        <v>70</v>
      </c>
      <c r="D7" s="12" t="s">
        <v>71</v>
      </c>
      <c r="E7" s="16"/>
      <c r="F7" s="12">
        <f>ROUND(E7*D7,0)</f>
        <v>0</v>
      </c>
    </row>
    <row r="8" s="1" customFormat="1" ht="25" customHeight="1" spans="1:6">
      <c r="A8" s="12" t="s">
        <v>72</v>
      </c>
      <c r="B8" s="13" t="s">
        <v>73</v>
      </c>
      <c r="C8" s="12" t="s">
        <v>70</v>
      </c>
      <c r="D8" s="12" t="s">
        <v>71</v>
      </c>
      <c r="E8" s="16"/>
      <c r="F8" s="12">
        <f t="shared" ref="F8:F15" si="0">ROUND(E8*D8,0)</f>
        <v>0</v>
      </c>
    </row>
    <row r="9" s="1" customFormat="1" ht="25" customHeight="1" spans="1:6">
      <c r="A9" s="12" t="s">
        <v>74</v>
      </c>
      <c r="B9" s="13" t="s">
        <v>75</v>
      </c>
      <c r="C9" s="12" t="s">
        <v>70</v>
      </c>
      <c r="D9" s="12" t="s">
        <v>71</v>
      </c>
      <c r="E9" s="12">
        <v>1814</v>
      </c>
      <c r="F9" s="12">
        <f t="shared" si="0"/>
        <v>1814</v>
      </c>
    </row>
    <row r="10" s="1" customFormat="1" ht="25" customHeight="1" spans="1:6">
      <c r="A10" s="12" t="s">
        <v>76</v>
      </c>
      <c r="B10" s="13" t="s">
        <v>77</v>
      </c>
      <c r="C10" s="12"/>
      <c r="D10" s="12"/>
      <c r="E10" s="12"/>
      <c r="F10" s="12">
        <f t="shared" si="0"/>
        <v>0</v>
      </c>
    </row>
    <row r="11" s="1" customFormat="1" ht="25" customHeight="1" spans="1:6">
      <c r="A11" s="12" t="s">
        <v>78</v>
      </c>
      <c r="B11" s="13" t="s">
        <v>79</v>
      </c>
      <c r="C11" s="12"/>
      <c r="D11" s="12"/>
      <c r="E11" s="12"/>
      <c r="F11" s="12">
        <f t="shared" si="0"/>
        <v>0</v>
      </c>
    </row>
    <row r="12" s="1" customFormat="1" ht="25" customHeight="1" spans="1:6">
      <c r="A12" s="12" t="s">
        <v>68</v>
      </c>
      <c r="B12" s="13" t="s">
        <v>80</v>
      </c>
      <c r="C12" s="12" t="s">
        <v>70</v>
      </c>
      <c r="D12" s="12" t="s">
        <v>71</v>
      </c>
      <c r="E12" s="16"/>
      <c r="F12" s="12">
        <f t="shared" si="0"/>
        <v>0</v>
      </c>
    </row>
    <row r="13" s="1" customFormat="1" ht="25" customHeight="1" spans="1:6">
      <c r="A13" s="12" t="s">
        <v>81</v>
      </c>
      <c r="B13" s="13" t="s">
        <v>82</v>
      </c>
      <c r="C13" s="12" t="s">
        <v>70</v>
      </c>
      <c r="D13" s="12" t="s">
        <v>71</v>
      </c>
      <c r="E13" s="12" t="s">
        <v>83</v>
      </c>
      <c r="F13" s="12">
        <f t="shared" si="0"/>
        <v>20000</v>
      </c>
    </row>
    <row r="14" ht="24.95" customHeight="1" spans="1:6">
      <c r="A14" s="17" t="s">
        <v>84</v>
      </c>
      <c r="B14" s="18"/>
      <c r="C14" s="18"/>
      <c r="D14" s="32">
        <f>SUM(F6:F13)</f>
        <v>21814</v>
      </c>
      <c r="E14" s="20" t="s">
        <v>85</v>
      </c>
      <c r="F14" s="33"/>
    </row>
    <row r="15" ht="24.95" customHeight="1" spans="1:6">
      <c r="A15" s="1"/>
      <c r="B15" s="1"/>
      <c r="C15" s="1"/>
      <c r="D15" s="1"/>
      <c r="E15" s="1"/>
      <c r="F15" s="1"/>
    </row>
    <row r="16" ht="24.95" customHeight="1" spans="1:6">
      <c r="A16" s="1"/>
      <c r="B16" s="1"/>
      <c r="C16" s="1"/>
      <c r="D16" s="1"/>
      <c r="E16" s="1"/>
      <c r="F16" s="1"/>
    </row>
    <row r="17" ht="24.95" customHeight="1" spans="1:6">
      <c r="A17" s="1"/>
      <c r="B17" s="1"/>
      <c r="C17" s="1"/>
      <c r="D17" s="1"/>
      <c r="E17" s="1"/>
      <c r="F17" s="1"/>
    </row>
    <row r="18" ht="24.95" customHeight="1" spans="1:6">
      <c r="A18" s="1"/>
      <c r="B18" s="1"/>
      <c r="C18" s="1"/>
      <c r="D18" s="1"/>
      <c r="E18" s="1"/>
      <c r="F18" s="1"/>
    </row>
    <row r="19" ht="24.95" customHeight="1" spans="1:6">
      <c r="A19" s="1"/>
      <c r="B19" s="1"/>
      <c r="C19" s="1"/>
      <c r="D19" s="1"/>
      <c r="E19" s="1"/>
      <c r="F19" s="1"/>
    </row>
    <row r="20" ht="24.95" customHeight="1" spans="1:6">
      <c r="A20" s="1"/>
      <c r="B20" s="1"/>
      <c r="C20" s="1"/>
      <c r="D20" s="1"/>
      <c r="E20" s="1"/>
      <c r="F20" s="1"/>
    </row>
    <row r="21" ht="24.95" customHeight="1" spans="1:6">
      <c r="A21" s="1"/>
      <c r="B21" s="1"/>
      <c r="C21" s="1"/>
      <c r="D21" s="1"/>
      <c r="E21" s="1"/>
      <c r="F21" s="1"/>
    </row>
    <row r="22" ht="24.95" customHeight="1" spans="1:6">
      <c r="A22" s="1"/>
      <c r="B22" s="1"/>
      <c r="C22" s="1"/>
      <c r="D22" s="1"/>
      <c r="E22" s="1"/>
      <c r="F22" s="1"/>
    </row>
    <row r="23" ht="24.95" customHeight="1" spans="1:6">
      <c r="A23" s="1"/>
      <c r="B23" s="1"/>
      <c r="C23" s="1"/>
      <c r="D23" s="1"/>
      <c r="E23" s="1"/>
      <c r="F23" s="1"/>
    </row>
    <row r="24" ht="24.95" customHeight="1" spans="1:6">
      <c r="A24" s="1"/>
      <c r="B24" s="1"/>
      <c r="C24" s="1"/>
      <c r="D24" s="1"/>
      <c r="E24" s="1"/>
      <c r="F24" s="1"/>
    </row>
    <row r="25" ht="24.95" customHeight="1" spans="1:6">
      <c r="A25" s="1"/>
      <c r="B25" s="1"/>
      <c r="C25" s="1"/>
      <c r="D25" s="1"/>
      <c r="E25" s="1"/>
      <c r="F25" s="1"/>
    </row>
    <row r="26" ht="24.95" customHeight="1" spans="1:6">
      <c r="A26" s="1"/>
      <c r="B26" s="1"/>
      <c r="C26" s="1"/>
      <c r="D26" s="1"/>
      <c r="E26" s="1"/>
      <c r="F26" s="1"/>
    </row>
    <row r="27" ht="24.95" customHeight="1" spans="1:6">
      <c r="A27" s="1"/>
      <c r="B27" s="1"/>
      <c r="C27" s="1"/>
      <c r="D27" s="1"/>
      <c r="E27" s="1"/>
      <c r="F27" s="1"/>
    </row>
    <row r="28" ht="24.95" customHeight="1" spans="1:6">
      <c r="A28" s="1"/>
      <c r="B28" s="1"/>
      <c r="C28" s="1"/>
      <c r="D28" s="1"/>
      <c r="E28" s="1"/>
      <c r="F28" s="1"/>
    </row>
    <row r="29" ht="24.95" customHeight="1" spans="1:6">
      <c r="A29" s="1"/>
      <c r="B29" s="1"/>
      <c r="C29" s="1"/>
      <c r="D29" s="1"/>
      <c r="E29" s="1"/>
      <c r="F29" s="1"/>
    </row>
    <row r="30" ht="24.95" customHeight="1" spans="1:6">
      <c r="A30" s="1"/>
      <c r="B30" s="1"/>
      <c r="C30" s="1"/>
      <c r="D30" s="1"/>
      <c r="E30" s="1"/>
      <c r="F30" s="1"/>
    </row>
    <row r="31" ht="24.95" customHeight="1" spans="1:6">
      <c r="A31" s="1"/>
      <c r="B31" s="1"/>
      <c r="C31" s="1"/>
      <c r="D31" s="1"/>
      <c r="E31" s="1"/>
      <c r="F31" s="1"/>
    </row>
    <row r="32" ht="24.95" customHeight="1" spans="1:6">
      <c r="A32" s="1"/>
      <c r="B32" s="1"/>
      <c r="C32" s="1"/>
      <c r="D32" s="1"/>
      <c r="E32" s="1"/>
      <c r="F32" s="1"/>
    </row>
    <row r="33" ht="24.95" customHeight="1" spans="1:6">
      <c r="A33" s="1"/>
      <c r="B33" s="1"/>
      <c r="C33" s="1"/>
      <c r="D33" s="1"/>
      <c r="E33" s="1"/>
      <c r="F33" s="1"/>
    </row>
    <row r="34" ht="24.95" customHeight="1" spans="1:6">
      <c r="A34" s="1"/>
      <c r="B34" s="1"/>
      <c r="C34" s="1"/>
      <c r="D34" s="1"/>
      <c r="E34" s="1"/>
      <c r="F34" s="1"/>
    </row>
    <row r="35" ht="24.95" customHeight="1" spans="1:6">
      <c r="A35" s="1"/>
      <c r="B35" s="1"/>
      <c r="C35" s="1"/>
      <c r="D35" s="1"/>
      <c r="E35" s="1"/>
      <c r="F35" s="1"/>
    </row>
    <row r="36" ht="24.95" customHeight="1" spans="1:6">
      <c r="A36" s="1"/>
      <c r="B36" s="1"/>
      <c r="C36" s="1"/>
      <c r="D36" s="1"/>
      <c r="E36" s="1"/>
      <c r="F36" s="1"/>
    </row>
    <row r="37" ht="24.95" customHeight="1" spans="1:6">
      <c r="A37" s="1"/>
      <c r="B37" s="1"/>
      <c r="C37" s="1"/>
      <c r="D37" s="1"/>
      <c r="E37" s="1"/>
      <c r="F37" s="1"/>
    </row>
    <row r="38" ht="24.95" customHeight="1" spans="1:6">
      <c r="A38" s="1"/>
      <c r="B38" s="1"/>
      <c r="C38" s="1"/>
      <c r="D38" s="1"/>
      <c r="E38" s="1"/>
      <c r="F38" s="1"/>
    </row>
    <row r="39" ht="24.95" customHeight="1" spans="1:6">
      <c r="A39" s="1"/>
      <c r="B39" s="1"/>
      <c r="C39" s="1"/>
      <c r="D39" s="1"/>
      <c r="E39" s="1"/>
      <c r="F39" s="1"/>
    </row>
  </sheetData>
  <sheetProtection algorithmName="SHA-512" hashValue="oTZvLfXHfDqu8fEOQQIQb6P61Qu6w/y/hmxzn5SUxIsiUeZ1l+JqG17TldBThJ2MFKo5uOKAOueqzR+6JInpLg==" saltValue="xRURT9vvmXXeOE8ndDCSBA==" spinCount="100000" sheet="1" selectLockedCells="1" objects="1"/>
  <mergeCells count="7">
    <mergeCell ref="A1:F1"/>
    <mergeCell ref="E2:F2"/>
    <mergeCell ref="A14:C14"/>
    <mergeCell ref="B3:B4"/>
    <mergeCell ref="C3:C4"/>
    <mergeCell ref="D3:D4"/>
    <mergeCell ref="E3:E4"/>
  </mergeCells>
  <printOptions horizontalCentered="1"/>
  <pageMargins left="0.196527777777778" right="0.196527777777778" top="1" bottom="1"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showZeros="0" workbookViewId="0">
      <selection activeCell="E8" sqref="E8"/>
    </sheetView>
  </sheetViews>
  <sheetFormatPr defaultColWidth="9" defaultRowHeight="14" outlineLevelCol="5"/>
  <cols>
    <col min="1" max="1" width="8.62727272727273" style="2" customWidth="1"/>
    <col min="2" max="2" width="38.4454545454545" style="2" customWidth="1"/>
    <col min="3" max="3" width="9" style="2" customWidth="1"/>
    <col min="4" max="6" width="11.6272727272727" style="2" customWidth="1"/>
    <col min="7" max="16384" width="9" style="2"/>
  </cols>
  <sheetData>
    <row r="1" ht="24.95" customHeight="1" spans="1:6">
      <c r="A1" s="3" t="s">
        <v>86</v>
      </c>
      <c r="B1" s="3"/>
      <c r="C1" s="3"/>
      <c r="D1" s="3"/>
      <c r="E1" s="3"/>
      <c r="F1" s="3"/>
    </row>
    <row r="2" ht="24.95" customHeight="1" spans="1:6">
      <c r="A2" s="22" t="str">
        <f>汇总表!A2</f>
        <v>合同编号：樊川镇2025年陆巷村陆巷组（Y466超大线）大中修工程</v>
      </c>
      <c r="B2" s="22"/>
      <c r="C2" s="23"/>
      <c r="D2" s="23"/>
      <c r="E2" s="24" t="s">
        <v>38</v>
      </c>
      <c r="F2" s="24"/>
    </row>
    <row r="3" ht="24.95" customHeight="1" spans="1:6">
      <c r="A3" s="25" t="s">
        <v>56</v>
      </c>
      <c r="B3" s="25" t="s">
        <v>57</v>
      </c>
      <c r="C3" s="25" t="s">
        <v>58</v>
      </c>
      <c r="D3" s="25" t="s">
        <v>59</v>
      </c>
      <c r="E3" s="25" t="s">
        <v>87</v>
      </c>
      <c r="F3" s="26" t="s">
        <v>88</v>
      </c>
    </row>
    <row r="4" ht="24.95" customHeight="1" spans="1:6">
      <c r="A4" s="27" t="s">
        <v>62</v>
      </c>
      <c r="B4" s="27"/>
      <c r="C4" s="27"/>
      <c r="D4" s="27"/>
      <c r="E4" s="27"/>
      <c r="F4" s="28" t="s">
        <v>63</v>
      </c>
    </row>
    <row r="5" ht="25" customHeight="1" spans="1:6">
      <c r="A5" s="12" t="s">
        <v>89</v>
      </c>
      <c r="B5" s="13" t="s">
        <v>90</v>
      </c>
      <c r="C5" s="12"/>
      <c r="D5" s="12"/>
      <c r="E5" s="12"/>
      <c r="F5" s="14"/>
    </row>
    <row r="6" ht="25" customHeight="1" spans="1:6">
      <c r="A6" s="12" t="s">
        <v>91</v>
      </c>
      <c r="B6" s="13" t="s">
        <v>92</v>
      </c>
      <c r="C6" s="12"/>
      <c r="D6" s="12"/>
      <c r="E6" s="12"/>
      <c r="F6" s="14"/>
    </row>
    <row r="7" ht="25" customHeight="1" spans="1:6">
      <c r="A7" s="12" t="s">
        <v>68</v>
      </c>
      <c r="B7" s="13" t="s">
        <v>93</v>
      </c>
      <c r="C7" s="12"/>
      <c r="D7" s="12"/>
      <c r="E7" s="12"/>
      <c r="F7" s="12">
        <f>ROUND(E7*D7,0)</f>
        <v>0</v>
      </c>
    </row>
    <row r="8" ht="25" customHeight="1" spans="1:6">
      <c r="A8" s="12" t="s">
        <v>94</v>
      </c>
      <c r="B8" s="13" t="s">
        <v>95</v>
      </c>
      <c r="C8" s="12" t="s">
        <v>96</v>
      </c>
      <c r="D8" s="12" t="s">
        <v>97</v>
      </c>
      <c r="E8" s="16"/>
      <c r="F8" s="12">
        <f>ROUND(E8*D8,0)</f>
        <v>0</v>
      </c>
    </row>
    <row r="9" ht="24.95" customHeight="1" spans="1:6">
      <c r="A9" s="29" t="s">
        <v>98</v>
      </c>
      <c r="B9" s="30"/>
      <c r="C9" s="30"/>
      <c r="D9" s="19">
        <f>SUM(F6:F8)</f>
        <v>0</v>
      </c>
      <c r="E9" s="20" t="s">
        <v>85</v>
      </c>
      <c r="F9" s="21"/>
    </row>
    <row r="10" ht="24.95" customHeight="1"/>
    <row r="11" ht="24.95" customHeight="1"/>
    <row r="12" ht="24.95" customHeight="1"/>
    <row r="13" ht="24.95" customHeight="1"/>
    <row r="14" ht="24.95" customHeight="1"/>
    <row r="15" ht="24.95" customHeight="1"/>
    <row r="16" ht="24.95" customHeight="1"/>
    <row r="17" ht="24.95" customHeight="1"/>
    <row r="18" ht="24.95" customHeight="1"/>
    <row r="19" ht="24.95" customHeight="1"/>
    <row r="20" ht="24.95" customHeight="1"/>
    <row r="21" ht="24.95" customHeight="1"/>
    <row r="22" ht="24.95" customHeight="1"/>
    <row r="23" ht="24.95" customHeight="1"/>
    <row r="24" ht="24.95" customHeight="1"/>
  </sheetData>
  <sheetProtection algorithmName="SHA-512" hashValue="PAcFBsz1ZMpvSxLCNlIHTy78Z/YGcaItbZHA6nJ31bf83ArU2FRa1HNNtI5k5chHzh+KOb/1MUfi5vYf9oJPJA==" saltValue="8tBqtP/EJKLKICaDNguzFA==" spinCount="100000" sheet="1" selectLockedCells="1" objects="1"/>
  <mergeCells count="7">
    <mergeCell ref="A1:F1"/>
    <mergeCell ref="E2:F2"/>
    <mergeCell ref="A9:C9"/>
    <mergeCell ref="B3:B4"/>
    <mergeCell ref="C3:C4"/>
    <mergeCell ref="D3:D4"/>
    <mergeCell ref="E3:E4"/>
  </mergeCells>
  <printOptions horizontalCentered="1"/>
  <pageMargins left="0.196527777777778" right="0.196527777777778" top="0.708333333333333" bottom="0.786805555555556"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showZeros="0" workbookViewId="0">
      <selection activeCell="E13" sqref="E13"/>
    </sheetView>
  </sheetViews>
  <sheetFormatPr defaultColWidth="9" defaultRowHeight="14" outlineLevelCol="5"/>
  <cols>
    <col min="1" max="1" width="8.62727272727273" style="2" customWidth="1"/>
    <col min="2" max="2" width="38.4454545454545" style="2" customWidth="1"/>
    <col min="3" max="3" width="8.89090909090909" style="2" customWidth="1"/>
    <col min="4" max="6" width="11.6272727272727" style="2" customWidth="1"/>
    <col min="7" max="16384" width="9" style="2"/>
  </cols>
  <sheetData>
    <row r="1" ht="24.95" customHeight="1" spans="1:6">
      <c r="A1" s="3" t="s">
        <v>99</v>
      </c>
      <c r="B1" s="4"/>
      <c r="C1" s="4"/>
      <c r="D1" s="4"/>
      <c r="E1" s="4"/>
      <c r="F1" s="4"/>
    </row>
    <row r="2" s="1" customFormat="1" ht="24.95" customHeight="1" spans="1:6">
      <c r="A2" s="5" t="str">
        <f>汇总表!A2</f>
        <v>合同编号：樊川镇2025年陆巷村陆巷组（Y466超大线）大中修工程</v>
      </c>
      <c r="B2" s="5"/>
      <c r="C2" s="6"/>
      <c r="D2" s="6"/>
      <c r="E2" s="7" t="s">
        <v>38</v>
      </c>
      <c r="F2" s="7"/>
    </row>
    <row r="3" s="1" customFormat="1" ht="24.95" customHeight="1" spans="1:6">
      <c r="A3" s="8" t="s">
        <v>56</v>
      </c>
      <c r="B3" s="8" t="s">
        <v>57</v>
      </c>
      <c r="C3" s="8" t="s">
        <v>58</v>
      </c>
      <c r="D3" s="8" t="s">
        <v>59</v>
      </c>
      <c r="E3" s="8" t="s">
        <v>60</v>
      </c>
      <c r="F3" s="9" t="s">
        <v>61</v>
      </c>
    </row>
    <row r="4" s="1" customFormat="1" ht="24.95" customHeight="1" spans="1:6">
      <c r="A4" s="10" t="s">
        <v>62</v>
      </c>
      <c r="B4" s="10"/>
      <c r="C4" s="10"/>
      <c r="D4" s="10"/>
      <c r="E4" s="10"/>
      <c r="F4" s="11" t="s">
        <v>63</v>
      </c>
    </row>
    <row r="5" s="1" customFormat="1" ht="25" customHeight="1" spans="1:6">
      <c r="A5" s="12" t="s">
        <v>100</v>
      </c>
      <c r="B5" s="13" t="s">
        <v>101</v>
      </c>
      <c r="C5" s="12"/>
      <c r="D5" s="12"/>
      <c r="E5" s="12"/>
      <c r="F5" s="14"/>
    </row>
    <row r="6" s="1" customFormat="1" ht="25" customHeight="1" spans="1:6">
      <c r="A6" s="12" t="s">
        <v>102</v>
      </c>
      <c r="B6" s="13" t="s">
        <v>103</v>
      </c>
      <c r="C6" s="12" t="s">
        <v>104</v>
      </c>
      <c r="D6" s="12" t="s">
        <v>105</v>
      </c>
      <c r="E6" s="16"/>
      <c r="F6" s="12">
        <f>ROUND(E6*D6,0)</f>
        <v>0</v>
      </c>
    </row>
    <row r="7" s="1" customFormat="1" ht="25" customHeight="1" spans="1:6">
      <c r="A7" s="12" t="s">
        <v>106</v>
      </c>
      <c r="B7" s="13" t="s">
        <v>107</v>
      </c>
      <c r="C7" s="12" t="s">
        <v>104</v>
      </c>
      <c r="D7" s="12" t="s">
        <v>108</v>
      </c>
      <c r="E7" s="16"/>
      <c r="F7" s="12">
        <f>ROUND(E7*D7,0)</f>
        <v>0</v>
      </c>
    </row>
    <row r="8" s="1" customFormat="1" ht="25" customHeight="1" spans="1:6">
      <c r="A8" s="12" t="s">
        <v>109</v>
      </c>
      <c r="B8" s="13" t="s">
        <v>110</v>
      </c>
      <c r="C8" s="12"/>
      <c r="D8" s="12"/>
      <c r="E8" s="16"/>
      <c r="F8" s="12">
        <f t="shared" ref="F8:F22" si="0">ROUND(E8*D8,0)</f>
        <v>0</v>
      </c>
    </row>
    <row r="9" s="1" customFormat="1" ht="25" customHeight="1" spans="1:6">
      <c r="A9" s="12" t="s">
        <v>111</v>
      </c>
      <c r="B9" s="13" t="s">
        <v>112</v>
      </c>
      <c r="C9" s="12"/>
      <c r="D9" s="12"/>
      <c r="E9" s="16"/>
      <c r="F9" s="12">
        <f t="shared" si="0"/>
        <v>0</v>
      </c>
    </row>
    <row r="10" s="1" customFormat="1" ht="25" customHeight="1" spans="1:6">
      <c r="A10" s="12" t="s">
        <v>68</v>
      </c>
      <c r="B10" s="13" t="s">
        <v>113</v>
      </c>
      <c r="C10" s="12" t="s">
        <v>104</v>
      </c>
      <c r="D10" s="12" t="s">
        <v>114</v>
      </c>
      <c r="E10" s="16"/>
      <c r="F10" s="12">
        <f t="shared" si="0"/>
        <v>0</v>
      </c>
    </row>
    <row r="11" s="1" customFormat="1" ht="25" customHeight="1" spans="1:6">
      <c r="A11" s="12" t="s">
        <v>115</v>
      </c>
      <c r="B11" s="13" t="s">
        <v>116</v>
      </c>
      <c r="C11" s="12"/>
      <c r="D11" s="12"/>
      <c r="E11" s="16"/>
      <c r="F11" s="12">
        <f t="shared" si="0"/>
        <v>0</v>
      </c>
    </row>
    <row r="12" s="1" customFormat="1" ht="25" customHeight="1" spans="1:6">
      <c r="A12" s="12" t="s">
        <v>117</v>
      </c>
      <c r="B12" s="13" t="s">
        <v>116</v>
      </c>
      <c r="C12" s="12"/>
      <c r="D12" s="12"/>
      <c r="E12" s="16"/>
      <c r="F12" s="12">
        <f t="shared" si="0"/>
        <v>0</v>
      </c>
    </row>
    <row r="13" s="1" customFormat="1" ht="25" customHeight="1" spans="1:6">
      <c r="A13" s="12" t="s">
        <v>68</v>
      </c>
      <c r="B13" s="13" t="s">
        <v>118</v>
      </c>
      <c r="C13" s="12" t="s">
        <v>104</v>
      </c>
      <c r="D13" s="12" t="s">
        <v>119</v>
      </c>
      <c r="E13" s="16"/>
      <c r="F13" s="12">
        <f t="shared" si="0"/>
        <v>0</v>
      </c>
    </row>
    <row r="14" s="1" customFormat="1" ht="25" customHeight="1" spans="1:6">
      <c r="A14" s="12" t="s">
        <v>120</v>
      </c>
      <c r="B14" s="13" t="s">
        <v>121</v>
      </c>
      <c r="C14" s="12"/>
      <c r="D14" s="12"/>
      <c r="E14" s="16"/>
      <c r="F14" s="12">
        <f t="shared" si="0"/>
        <v>0</v>
      </c>
    </row>
    <row r="15" s="1" customFormat="1" ht="25" customHeight="1" spans="1:6">
      <c r="A15" s="12" t="s">
        <v>68</v>
      </c>
      <c r="B15" s="13" t="s">
        <v>122</v>
      </c>
      <c r="C15" s="12" t="s">
        <v>123</v>
      </c>
      <c r="D15" s="12" t="s">
        <v>124</v>
      </c>
      <c r="E15" s="16"/>
      <c r="F15" s="12">
        <f t="shared" si="0"/>
        <v>0</v>
      </c>
    </row>
    <row r="16" s="1" customFormat="1" ht="25" customHeight="1" spans="1:6">
      <c r="A16" s="12" t="s">
        <v>72</v>
      </c>
      <c r="B16" s="13" t="s">
        <v>125</v>
      </c>
      <c r="C16" s="12" t="s">
        <v>123</v>
      </c>
      <c r="D16" s="12" t="s">
        <v>126</v>
      </c>
      <c r="E16" s="16"/>
      <c r="F16" s="12">
        <f t="shared" si="0"/>
        <v>0</v>
      </c>
    </row>
    <row r="17" s="1" customFormat="1" ht="25" customHeight="1" spans="1:6">
      <c r="A17" s="12" t="s">
        <v>127</v>
      </c>
      <c r="B17" s="13" t="s">
        <v>128</v>
      </c>
      <c r="C17" s="12" t="s">
        <v>129</v>
      </c>
      <c r="D17" s="12" t="s">
        <v>130</v>
      </c>
      <c r="E17" s="16"/>
      <c r="F17" s="12">
        <f t="shared" si="0"/>
        <v>0</v>
      </c>
    </row>
    <row r="18" s="1" customFormat="1" ht="25" customHeight="1" spans="1:6">
      <c r="A18" s="12" t="s">
        <v>131</v>
      </c>
      <c r="B18" s="15" t="s">
        <v>132</v>
      </c>
      <c r="C18" s="12" t="s">
        <v>123</v>
      </c>
      <c r="D18" s="12" t="s">
        <v>133</v>
      </c>
      <c r="E18" s="16"/>
      <c r="F18" s="12">
        <f t="shared" si="0"/>
        <v>0</v>
      </c>
    </row>
    <row r="19" ht="24.95" customHeight="1" spans="1:6">
      <c r="A19" s="17" t="s">
        <v>134</v>
      </c>
      <c r="B19" s="18"/>
      <c r="C19" s="18"/>
      <c r="D19" s="19">
        <f>SUM(F5:F18)</f>
        <v>0</v>
      </c>
      <c r="E19" s="20" t="s">
        <v>85</v>
      </c>
      <c r="F19" s="21"/>
    </row>
    <row r="20" ht="24.95" customHeight="1"/>
  </sheetData>
  <sheetProtection algorithmName="SHA-512" hashValue="OvCt+9aJWVxHZE0FIamxL+KX1p7FhOFbmbZbTH4BE87bRfY7qI4WqaJbVFohN6ybOzIFdCuze+ZD04SJH8jRzA==" saltValue="Md7dtvPI4ooTD3aOGxD2qA==" spinCount="100000" sheet="1" selectLockedCells="1" objects="1"/>
  <mergeCells count="7">
    <mergeCell ref="A1:F1"/>
    <mergeCell ref="E2:F2"/>
    <mergeCell ref="A19:C19"/>
    <mergeCell ref="B3:B4"/>
    <mergeCell ref="C3:C4"/>
    <mergeCell ref="D3:D4"/>
    <mergeCell ref="E3:E4"/>
  </mergeCells>
  <printOptions horizontalCentered="1"/>
  <pageMargins left="0.196527777777778" right="0.196527777777778" top="0.786805555555556" bottom="0.708333333333333" header="0.5" footer="0.5"/>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showZeros="0" tabSelected="1" workbookViewId="0">
      <selection activeCell="E7" sqref="E7"/>
    </sheetView>
  </sheetViews>
  <sheetFormatPr defaultColWidth="9" defaultRowHeight="14" outlineLevelCol="5"/>
  <cols>
    <col min="1" max="1" width="8.62727272727273" style="2" customWidth="1"/>
    <col min="2" max="2" width="39.6272727272727" style="2" customWidth="1"/>
    <col min="3" max="3" width="8.89090909090909" style="2" customWidth="1"/>
    <col min="4" max="4" width="10.6272727272727" style="2" customWidth="1"/>
    <col min="5" max="5" width="10.7545454545455" style="2" customWidth="1"/>
    <col min="6" max="6" width="11.6272727272727" style="2" customWidth="1"/>
    <col min="7" max="16384" width="9" style="2"/>
  </cols>
  <sheetData>
    <row r="1" ht="24.95" customHeight="1" spans="1:6">
      <c r="A1" s="3" t="s">
        <v>135</v>
      </c>
      <c r="B1" s="4"/>
      <c r="C1" s="4"/>
      <c r="D1" s="4"/>
      <c r="E1" s="4"/>
      <c r="F1" s="4"/>
    </row>
    <row r="2" s="1" customFormat="1" ht="24.95" customHeight="1" spans="1:6">
      <c r="A2" s="5" t="str">
        <f>汇总表!A2</f>
        <v>合同编号：樊川镇2025年陆巷村陆巷组（Y466超大线）大中修工程</v>
      </c>
      <c r="B2" s="5"/>
      <c r="C2" s="6"/>
      <c r="D2" s="6"/>
      <c r="E2" s="7" t="s">
        <v>38</v>
      </c>
      <c r="F2" s="7"/>
    </row>
    <row r="3" s="1" customFormat="1" ht="24.95" customHeight="1" spans="1:6">
      <c r="A3" s="8" t="s">
        <v>56</v>
      </c>
      <c r="B3" s="8" t="s">
        <v>57</v>
      </c>
      <c r="C3" s="8" t="s">
        <v>58</v>
      </c>
      <c r="D3" s="8" t="s">
        <v>59</v>
      </c>
      <c r="E3" s="8" t="s">
        <v>60</v>
      </c>
      <c r="F3" s="9" t="s">
        <v>61</v>
      </c>
    </row>
    <row r="4" s="1" customFormat="1" ht="24.95" customHeight="1" spans="1:6">
      <c r="A4" s="10" t="s">
        <v>62</v>
      </c>
      <c r="B4" s="10"/>
      <c r="C4" s="10"/>
      <c r="D4" s="10"/>
      <c r="E4" s="10"/>
      <c r="F4" s="11" t="s">
        <v>63</v>
      </c>
    </row>
    <row r="5" s="1" customFormat="1" ht="25" customHeight="1" spans="1:6">
      <c r="A5" s="12" t="s">
        <v>136</v>
      </c>
      <c r="B5" s="13" t="s">
        <v>137</v>
      </c>
      <c r="C5" s="12"/>
      <c r="D5" s="12"/>
      <c r="E5" s="12"/>
      <c r="F5" s="14"/>
    </row>
    <row r="6" s="1" customFormat="1" ht="25" customHeight="1" spans="1:6">
      <c r="A6" s="12" t="s">
        <v>138</v>
      </c>
      <c r="B6" s="13" t="s">
        <v>139</v>
      </c>
      <c r="C6" s="12"/>
      <c r="D6" s="12"/>
      <c r="E6" s="12"/>
      <c r="F6" s="12">
        <f>ROUND(E6*D6,0)</f>
        <v>0</v>
      </c>
    </row>
    <row r="7" s="1" customFormat="1" ht="25" customHeight="1" spans="1:6">
      <c r="A7" s="12" t="s">
        <v>68</v>
      </c>
      <c r="B7" s="15" t="s">
        <v>140</v>
      </c>
      <c r="C7" s="12" t="s">
        <v>104</v>
      </c>
      <c r="D7" s="12" t="s">
        <v>141</v>
      </c>
      <c r="E7" s="16"/>
      <c r="F7" s="12">
        <f>ROUND(E7*D7,0)</f>
        <v>0</v>
      </c>
    </row>
    <row r="8" ht="24.95" customHeight="1" spans="1:6">
      <c r="A8" s="17" t="s">
        <v>142</v>
      </c>
      <c r="B8" s="18"/>
      <c r="C8" s="18"/>
      <c r="D8" s="19">
        <f>SUM(F5:F7)</f>
        <v>0</v>
      </c>
      <c r="E8" s="20" t="s">
        <v>85</v>
      </c>
      <c r="F8" s="21"/>
    </row>
    <row r="9" ht="24.95" customHeight="1"/>
  </sheetData>
  <sheetProtection algorithmName="SHA-512" hashValue="fSe8YMm2rle31/D6OHa3foMFFSjpGVTOOcnCTKrHxcrMIRaby0SfYusY0MDoHMl/nK4lV6E6Ua6SJ79lO0nMvw==" saltValue="zlWTKxTiRA2PYB8zcoNxKw==" spinCount="100000" sheet="1" selectLockedCells="1" objects="1"/>
  <mergeCells count="7">
    <mergeCell ref="A1:F1"/>
    <mergeCell ref="E2:F2"/>
    <mergeCell ref="A8:C8"/>
    <mergeCell ref="B3:B4"/>
    <mergeCell ref="C3:C4"/>
    <mergeCell ref="D3:D4"/>
    <mergeCell ref="E3:E4"/>
  </mergeCells>
  <printOptions horizontalCentered="1"/>
  <pageMargins left="0.196527777777778" right="0.196527777777778" top="0.786805555555556" bottom="0.708333333333333" header="0.5" footer="0.5"/>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17" master="" otherUserPermission="visible"/>
  <rangeList sheetStid="3" master="" otherUserPermission="visible"/>
  <rangeList sheetStid="4" master="" otherUserPermission="visible"/>
  <rangeList sheetStid="5" master="" otherUserPermission="visible"/>
  <rangeList sheetStid="6" master="" otherUserPermission="visible"/>
  <rangeList sheetStid="1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说明</vt:lpstr>
      <vt:lpstr>汇总表</vt:lpstr>
      <vt:lpstr>100章</vt:lpstr>
      <vt:lpstr>200章</vt:lpstr>
      <vt:lpstr>300章</vt:lpstr>
      <vt:lpstr>600章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鶄鵷</cp:lastModifiedBy>
  <dcterms:created xsi:type="dcterms:W3CDTF">2021-05-12T01:01:00Z</dcterms:created>
  <dcterms:modified xsi:type="dcterms:W3CDTF">2025-06-11T06:51:51Z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00A60B4DCF1644B3952016E4BF2574F1_13</vt:lpwstr>
  </property>
  <property fmtid="{D5CDD505-2E9C-101B-9397-08002B2CF9AE}" pid="3" name="KSOProductBuildVer">
    <vt:lpwstr>2052-12.1.0.21171</vt:lpwstr>
  </property>
</Properties>
</file>