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封面(工程量清单)" sheetId="1" r:id="rId1"/>
    <sheet name="总说明" sheetId="4" r:id="rId2"/>
    <sheet name="投标报价汇总表" sheetId="2" r:id="rId3"/>
    <sheet name="第100章" sheetId="3" r:id="rId4"/>
    <sheet name="第200章" sheetId="11" r:id="rId5"/>
    <sheet name="第300章" sheetId="12" r:id="rId6"/>
    <sheet name="第600章" sheetId="10" r:id="rId7"/>
    <sheet name="第700章" sheetId="15" r:id="rId8"/>
  </sheets>
  <definedNames>
    <definedName name="_xlnm.Print_Area" localSheetId="2">投标报价汇总表!$A$1:$D$14</definedName>
    <definedName name="_xlnm.Print_Area" localSheetId="1">总说明!$A$1:$D$25</definedName>
    <definedName name="_xlnm._FilterDatabase" localSheetId="6" hidden="1">第600章!$E$8:$E$30</definedName>
    <definedName name="_xlnm.Print_Area" localSheetId="6">第600章!$A$1:$F$31</definedName>
    <definedName name="_xlnm.Print_Area" localSheetId="7">第700章!$A$1:$F$15</definedName>
    <definedName name="_xlnm.Print_Area" localSheetId="4">第200章!$A$1:$F$22</definedName>
    <definedName name="_xlnm.Print_Area" localSheetId="5">第300章!$A$1:$F$20</definedName>
    <definedName name="_xlnm.Print_Area" localSheetId="3">第100章!$A$1:$F$15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<sst xmlns="http://schemas.openxmlformats.org/spreadsheetml/2006/main" count="312" uniqueCount="219">
  <si>
    <r>
      <rPr>
        <b/>
        <u/>
        <sz val="18"/>
        <rFont val="黑体"/>
        <charset val="134"/>
      </rPr>
      <t xml:space="preserve">杨庙镇C105跃进路提档升级过程工程
</t>
    </r>
    <r>
      <rPr>
        <b/>
        <sz val="18"/>
        <rFont val="黑体"/>
        <charset val="134"/>
      </rPr>
      <t>施工招标</t>
    </r>
  </si>
  <si>
    <t>投 标 文 件</t>
  </si>
  <si>
    <t>（报价文件）</t>
  </si>
  <si>
    <t>投标人：</t>
  </si>
  <si>
    <t>年</t>
  </si>
  <si>
    <t>月</t>
  </si>
  <si>
    <t>日</t>
  </si>
  <si>
    <t>总 说 明</t>
  </si>
  <si>
    <t>1.工程量清单说明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</si>
  <si>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</si>
  <si>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</si>
  <si>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</si>
  <si>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r>
      <rPr>
        <sz val="11"/>
        <rFont val="宋体"/>
        <charset val="134"/>
      </rPr>
      <t xml:space="preserve">    1.4 工程量清单各章是按第八章“工程量清单计量规则”</t>
    </r>
    <r>
      <rPr>
        <b/>
        <sz val="11"/>
        <rFont val="宋体"/>
        <charset val="134"/>
      </rPr>
      <t>（以下简称计量规则）</t>
    </r>
    <r>
      <rPr>
        <sz val="11"/>
        <rFont val="宋体"/>
        <charset val="134"/>
      </rPr>
      <t>、第七章“技术规范”的相应章次编号的，因此，工程量清单中各章的工程子目的范围与计量等应与“工程量清单计量规则” “技术规范”相应章节的范围、计量与支付条款结合起来理解或解释。</t>
    </r>
  </si>
  <si>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</si>
  <si>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</si>
  <si>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</si>
  <si>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</si>
  <si>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</si>
  <si>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</si>
  <si>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</si>
  <si>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</si>
  <si>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</si>
  <si>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</si>
  <si>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t xml:space="preserve">    2.7 暂列金额（不含计日工总额）的数量及拟用子目的说明：暂列金额为工程量清单第100至第700章小计金额的8％；</t>
  </si>
  <si>
    <t xml:space="preserve">   2.8 暂估价的数量及拟用子目的说明：有。</t>
  </si>
  <si>
    <t xml:space="preserve">3.计日工说明  </t>
  </si>
  <si>
    <t xml:space="preserve">   本项目不适用。</t>
  </si>
  <si>
    <t>4.其他说明</t>
  </si>
  <si>
    <t xml:space="preserve">    4.1 本工程量清单中,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技术规范”、第八章“工程量清单计量规则”并结合图纸进行报价，除非本总说明或子目名称中明确注明不包括的工作内容，如投标报价有所遗漏，将不会得到另外的计量和支付。部分项目在工程量清单计量规则中无适用项目，执行补充清单计量规则，具体详见补充清单计量规则的规定。</t>
  </si>
  <si>
    <t xml:space="preserve">    4.2 建筑工程一切险及第三方责任险保险金额保险金额按100章至700章清单合计（不含保险费、安全生产费）的2.5‰和1.5‰计算，事故次数不限（不计免赔额）的算，保险金不足以补偿损失的（包括免赔偿和超过赔偿限额的部分）应由承包人承担；工伤保险费在第100章101-1-c子目中单列报价，按100章至700章清单合计（不含保险费、安全生产费）的2.5‰计入报价，为不可竞争费用</t>
  </si>
  <si>
    <t xml:space="preserve">    4.3 安全生产费的数量及说明：安全生产费为不可竞争费，按100章至700章清单合计（不含保险费、安全生产费）的1.8%计入报价。在合同实施期间由承包人根据招标文件、《省交通运输厅关于印发《江苏省公路水运工程安全生产费用管理办法》》（苏交规〔2025〕1号）等编制本项目的标价的安全生产费用清单（投标阶段无需编制），报监理人审批后实施。安全生产费用应当满足招标文件的相关要求，用于施工安全防护用具及设施的采购和更新、安全施工措施的落实、安全生产条件的改善等，不得挪作他用。</t>
  </si>
  <si>
    <t xml:space="preserve">  4.4 常规5米路灯基础、一级加深型5米路灯基础、二级加深型5米路灯基础按照专业工程暂估价计入。</t>
  </si>
  <si>
    <t>投标报价汇总表</t>
  </si>
  <si>
    <t>标段： 杨庙镇C105跃进路提档升级过程工程</t>
  </si>
  <si>
    <t>序  号</t>
  </si>
  <si>
    <t>章  次</t>
  </si>
  <si>
    <t>科  目  名  称</t>
  </si>
  <si>
    <t>金额(元)</t>
  </si>
  <si>
    <t>1</t>
  </si>
  <si>
    <t xml:space="preserve">  总 则</t>
  </si>
  <si>
    <t>2</t>
  </si>
  <si>
    <t xml:space="preserve">  路 基</t>
  </si>
  <si>
    <t>3</t>
  </si>
  <si>
    <t xml:space="preserve">  路 面</t>
  </si>
  <si>
    <t>4</t>
  </si>
  <si>
    <t xml:space="preserve">  安全设施及预埋管线</t>
  </si>
  <si>
    <t>5</t>
  </si>
  <si>
    <t xml:space="preserve">  绿化及环境保护设施</t>
  </si>
  <si>
    <t>6</t>
  </si>
  <si>
    <t>第100章至700章清单合计</t>
  </si>
  <si>
    <t>7</t>
  </si>
  <si>
    <t>已包含在清单合计中的材料、工程设备、专业工程暂估价合计</t>
  </si>
  <si>
    <t>8</t>
  </si>
  <si>
    <t>清单合计减去材料、工程设备、专业工程暂估价
合计</t>
  </si>
  <si>
    <t>9</t>
  </si>
  <si>
    <t>计日工合计</t>
  </si>
  <si>
    <t>10</t>
  </si>
  <si>
    <t>暂列金额(不含计日工总额8%)</t>
  </si>
  <si>
    <t>11</t>
  </si>
  <si>
    <t>投标报价</t>
  </si>
  <si>
    <t>工程量清单</t>
  </si>
  <si>
    <t>清单 第100章  总则</t>
  </si>
  <si>
    <t>子目号</t>
  </si>
  <si>
    <t>子  目  名  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</si>
  <si>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</si>
  <si>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</si>
  <si>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</si>
  <si>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</si>
  <si>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</si>
  <si>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</si>
  <si>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</si>
  <si>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</si>
  <si>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</si>
  <si>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</si>
  <si>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</si>
  <si>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</si>
  <si>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</si>
  <si>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</si>
  <si>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t>
  </si>
  <si>
    <t>102</t>
  </si>
  <si>
    <t>工程管理</t>
  </si>
  <si>
    <t>102-2</t>
  </si>
  <si>
    <t>施工环保费</t>
  </si>
  <si>
    <t>102-3</t>
  </si>
  <si>
    <t>安全生产费</t>
  </si>
  <si>
    <t>104</t>
  </si>
  <si>
    <t>承包人驻地建设</t>
  </si>
  <si>
    <t>104-1</t>
  </si>
  <si>
    <t>清单  第 100 章合计   人民币</t>
  </si>
  <si>
    <t>元</t>
  </si>
  <si>
    <t>清单 第200章  路 基</t>
  </si>
  <si>
    <t>202</t>
  </si>
  <si>
    <t>场地清理</t>
  </si>
  <si>
    <t>202-2</t>
  </si>
  <si>
    <t>挖除旧路面</t>
  </si>
  <si>
    <t>水泥混凝土路面(凿除的砼板块并考虑残值回收)</t>
  </si>
  <si>
    <t>m3</t>
  </si>
  <si>
    <t>挖除老路二灰基层(挖除的基层并弃运)</t>
  </si>
  <si>
    <t>203</t>
  </si>
  <si>
    <t>挖方路基</t>
  </si>
  <si>
    <t>203-1</t>
  </si>
  <si>
    <t>路基挖方</t>
  </si>
  <si>
    <t>挖土方(利用方内转1km)</t>
  </si>
  <si>
    <t>挖除非适用材料(不含淤泥、岩盐、冻土)</t>
  </si>
  <si>
    <t>204</t>
  </si>
  <si>
    <t>填方路基</t>
  </si>
  <si>
    <t>204-1</t>
  </si>
  <si>
    <t>路基填筑(包括填前压实)</t>
  </si>
  <si>
    <t>利用土方</t>
  </si>
  <si>
    <t>-a.1</t>
  </si>
  <si>
    <t>素土回填</t>
  </si>
  <si>
    <t>205</t>
  </si>
  <si>
    <t>特殊地区路基处理</t>
  </si>
  <si>
    <t>205-7</t>
  </si>
  <si>
    <t>路基处理</t>
  </si>
  <si>
    <t>土工合成材料</t>
  </si>
  <si>
    <t>-a-1</t>
  </si>
  <si>
    <t>抗裂贴</t>
  </si>
  <si>
    <t>m2</t>
  </si>
  <si>
    <t>-a-2</t>
  </si>
  <si>
    <t>热沥青灌缝</t>
  </si>
  <si>
    <t>m</t>
  </si>
  <si>
    <t>清单  第200 章合计   人民币</t>
  </si>
  <si>
    <t>清单 第300章  路 面</t>
  </si>
  <si>
    <t>302</t>
  </si>
  <si>
    <t>垫层</t>
  </si>
  <si>
    <t>302-1</t>
  </si>
  <si>
    <t>碎石垫层</t>
  </si>
  <si>
    <t>厚100mm碎石</t>
  </si>
  <si>
    <t>308</t>
  </si>
  <si>
    <t>透层和黏层</t>
  </si>
  <si>
    <t>308-2</t>
  </si>
  <si>
    <t>SBS改性乳化沥青黏层</t>
  </si>
  <si>
    <t>309</t>
  </si>
  <si>
    <t>热拌沥青混合料面层</t>
  </si>
  <si>
    <t>309-2</t>
  </si>
  <si>
    <t>中粒式沥青混凝土</t>
  </si>
  <si>
    <t>厚50mmAC-16C中粒式沥青砼+厚10mmAC-16C中粒式沥青砼调平层</t>
  </si>
  <si>
    <t>312</t>
  </si>
  <si>
    <t>水泥混凝土面板</t>
  </si>
  <si>
    <t>312-1</t>
  </si>
  <si>
    <t>厚150mm (C20混凝土基层)</t>
  </si>
  <si>
    <t>厚150mm (C30混凝土)</t>
  </si>
  <si>
    <t>厚180mm(C30混凝土)</t>
  </si>
  <si>
    <t>-d</t>
  </si>
  <si>
    <t>植筋（含钻孔、注胶等）</t>
  </si>
  <si>
    <t>根</t>
  </si>
  <si>
    <t>-e</t>
  </si>
  <si>
    <t>拉杆及传力杆</t>
  </si>
  <si>
    <t>t</t>
  </si>
  <si>
    <t>清单  第300 章合计   人民币</t>
  </si>
  <si>
    <t>清单 第600章  安全设施及预埋管线</t>
  </si>
  <si>
    <t>602</t>
  </si>
  <si>
    <t>道路交通标志</t>
  </si>
  <si>
    <t>602-1</t>
  </si>
  <si>
    <t>交通标志</t>
  </si>
  <si>
    <t>-1</t>
  </si>
  <si>
    <t>φ89单柱式警告标志△700mm基础70*70*70</t>
  </si>
  <si>
    <t>个</t>
  </si>
  <si>
    <t>-2</t>
  </si>
  <si>
    <t>φ102单柱式人行横道标志 版面尺寸70*70cm</t>
  </si>
  <si>
    <t>605-2</t>
  </si>
  <si>
    <t>道口标注、示警桩</t>
  </si>
  <si>
    <t>道口标注φ114*4.5*1200mm钢管、外贴反光膜</t>
  </si>
  <si>
    <t>百米桩</t>
  </si>
  <si>
    <t>-3</t>
  </si>
  <si>
    <t>里程碑</t>
  </si>
  <si>
    <t>603</t>
  </si>
  <si>
    <t>道路交通标线</t>
  </si>
  <si>
    <t>热熔标线</t>
  </si>
  <si>
    <t>605</t>
  </si>
  <si>
    <t>路灯</t>
  </si>
  <si>
    <t>5米单挑LED50W-LED光源灯(不含路灯基础、路灯专用防水接线盒)</t>
  </si>
  <si>
    <t>路灯手孔井，700×800mm（详见设计）</t>
  </si>
  <si>
    <t>电缆保护管2*PE50(管材PE，外径50mm，壁厚2.9mm)</t>
  </si>
  <si>
    <t>-4</t>
  </si>
  <si>
    <t>电缆保护管（过路钢套管）镀锌钢管4*DN100(管材热镀锌，外径114mm，壁厚4.0mm)</t>
  </si>
  <si>
    <t>-5</t>
  </si>
  <si>
    <t>电力电缆YJV-0.6/1KV-5x10(mm2 )铜芯电缆</t>
  </si>
  <si>
    <t>-6</t>
  </si>
  <si>
    <t>电力电缆YJV-0.6/1KV-4x25(mm2 )铜芯电缆</t>
  </si>
  <si>
    <t>-7</t>
  </si>
  <si>
    <t>护套线BVV3*2.5</t>
  </si>
  <si>
    <t>-8</t>
  </si>
  <si>
    <t>防雷与接地系统</t>
  </si>
  <si>
    <t>项</t>
  </si>
  <si>
    <t>-9</t>
  </si>
  <si>
    <t>落地式路灯控制箱室外防水型（参考类似做法）</t>
  </si>
  <si>
    <t>套</t>
  </si>
  <si>
    <t>-10</t>
  </si>
  <si>
    <t>单灯控制器（每套配置一张4G流量卡）</t>
  </si>
  <si>
    <t>-11</t>
  </si>
  <si>
    <t>现状路灯拆除（包括拆除、外运）</t>
  </si>
  <si>
    <t>606</t>
  </si>
  <si>
    <t>专业工程暂估价</t>
  </si>
  <si>
    <t>常规5米路灯基础</t>
  </si>
  <si>
    <t>一级加深型5米路灯基础</t>
  </si>
  <si>
    <t>二级加深型5米路灯基础</t>
  </si>
  <si>
    <t>清单  第 600 章合计   人民币</t>
  </si>
  <si>
    <t>清单 第700章  绿化及环境保护设施</t>
  </si>
  <si>
    <t>702</t>
  </si>
  <si>
    <t>铺设表土</t>
  </si>
  <si>
    <t>702-1</t>
  </si>
  <si>
    <t>铺设种植土</t>
  </si>
  <si>
    <t>703</t>
  </si>
  <si>
    <t>撒播草种和铺植草皮</t>
  </si>
  <si>
    <t>703-1</t>
  </si>
  <si>
    <t>撒播草籽（百慕大,春秋播种，每平方15克，成活期三级养护1年）</t>
  </si>
  <si>
    <t>704</t>
  </si>
  <si>
    <t>种植乔木、灌木和攀缘植物</t>
  </si>
  <si>
    <t>704-1</t>
  </si>
  <si>
    <t>人工种植乔木</t>
  </si>
  <si>
    <t>早樱（地径9cm、高度400-500cm、冠幅280-320cm、染井吉野樱，全冠，树冠呈伞形，树形优美，成活期三级养护1年）</t>
  </si>
  <si>
    <t>棵</t>
  </si>
  <si>
    <t>独杆桂花（地径10cm、高度350-450cm、冠幅280-320cm、高杆，保留全冠，树冠呈伞形，树形优美，成活期三级养护1年）</t>
  </si>
  <si>
    <t>704-2</t>
  </si>
  <si>
    <t>人工种植灌木</t>
  </si>
  <si>
    <t>红叶石楠球（高度110cm、冠幅120cm、精品圆球形，不脱脚，成活期三级养护1年）</t>
  </si>
  <si>
    <t>清单  第 700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</si>
</sst>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4">
    <font>
      <sz val="12"/>
      <color indexed="8"/>
      <name val="宋体"/>
      <charset val="134"/>
    </font>
    <font>
      <b/>
      <sz val="20"/>
      <color indexed="8"/>
      <name val="宋体"/>
      <charset val="134"/>
    </font>
    <font>
      <sz val="9"/>
      <color indexed="8"/>
      <name val="宋体"/>
      <charset val="134"/>
    </font>
    <font>
      <b/>
      <sz val="14"/>
      <color indexed="8"/>
      <name val="宋体"/>
      <charset val="134"/>
    </font>
    <font>
      <b/>
      <sz val="12"/>
      <color indexed="8"/>
      <name val="宋体"/>
      <charset val="134"/>
    </font>
    <font>
      <b/>
      <sz val="9"/>
      <color indexed="8"/>
      <name val="宋体"/>
      <charset val="134"/>
    </font>
    <font>
      <sz val="14"/>
      <color rgb="FF000000"/>
      <name val="宋体"/>
      <charset val="134"/>
    </font>
    <font>
      <b/>
      <sz val="10"/>
      <color indexed="8"/>
      <name val="宋体"/>
      <charset val="134"/>
    </font>
    <font>
      <sz val="12"/>
      <name val="宋体"/>
      <charset val="134"/>
    </font>
    <font>
      <sz val="10"/>
      <name val="宋体"/>
      <charset val="134"/>
    </font>
    <font>
      <b/>
      <sz val="16"/>
      <name val="宋体"/>
      <charset val="134"/>
    </font>
    <font>
      <b/>
      <sz val="11"/>
      <name val="宋体"/>
      <charset val="134"/>
    </font>
    <font>
      <sz val="11"/>
      <name val="宋体"/>
      <charset val="134"/>
    </font>
    <font>
      <sz val="14"/>
      <name val="宋体"/>
      <charset val="134"/>
    </font>
    <font>
      <sz val="14"/>
      <name val="黑体"/>
      <charset val="134"/>
    </font>
    <font>
      <b/>
      <sz val="18"/>
      <name val="黑体"/>
      <charset val="134"/>
    </font>
    <font>
      <b/>
      <sz val="26"/>
      <name val="宋体"/>
      <charset val="134"/>
    </font>
    <font>
      <b/>
      <u/>
      <sz val="18"/>
      <name val="黑体"/>
      <charset val="134"/>
    </font>
    <font>
      <b/>
      <sz val="18"/>
      <name val="宋体"/>
      <charset val="134"/>
    </font>
    <font>
      <sz val="16"/>
      <name val="黑体"/>
      <charset val="134"/>
    </font>
    <font>
      <b/>
      <sz val="36"/>
      <name val="宋体"/>
      <charset val="134"/>
    </font>
    <font>
      <b/>
      <sz val="22"/>
      <name val="宋体"/>
      <charset val="134"/>
    </font>
    <font>
      <sz val="18"/>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4" borderId="23" applyNumberFormat="0" applyAlignment="0" applyProtection="0">
      <alignment vertical="center"/>
    </xf>
    <xf numFmtId="0" fontId="34" fillId="5" borderId="24" applyNumberFormat="0" applyAlignment="0" applyProtection="0">
      <alignment vertical="center"/>
    </xf>
    <xf numFmtId="0" fontId="35" fillId="5" borderId="23" applyNumberFormat="0" applyAlignment="0" applyProtection="0">
      <alignment vertical="center"/>
    </xf>
    <xf numFmtId="0" fontId="36" fillId="6"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8" fillId="0" borderId="0">
      <alignment vertical="center"/>
    </xf>
  </cellStyleXfs>
  <cellXfs count="98">
    <xf numFmtId="0" fontId="0" fillId="0" borderId="0" xfId="0" applyAlignment="1">
      <alignment horizontal="left" vertical="center" wrapText="1"/>
    </xf>
    <xf numFmtId="176" fontId="0" fillId="0" borderId="0" xfId="0" applyNumberFormat="1" applyAlignment="1" applyProtection="1">
      <alignment horizontal="left" vertical="center" wrapText="1"/>
    </xf>
    <xf numFmtId="176" fontId="0" fillId="0" borderId="0" xfId="0" applyNumberFormat="1" applyAlignment="1" applyProtection="1">
      <alignment horizontal="center" vertical="center" wrapText="1"/>
    </xf>
    <xf numFmtId="176" fontId="1" fillId="0" borderId="0" xfId="0" applyNumberFormat="1" applyFont="1" applyAlignment="1" applyProtection="1">
      <alignment horizontal="center" vertical="center" shrinkToFit="1"/>
    </xf>
    <xf numFmtId="176" fontId="1" fillId="0" borderId="0" xfId="0" applyNumberFormat="1" applyFont="1" applyAlignment="1" applyProtection="1">
      <alignment horizontal="center" vertical="center" wrapText="1" shrinkToFit="1"/>
    </xf>
    <xf numFmtId="176" fontId="2" fillId="0" borderId="0" xfId="0" applyNumberFormat="1" applyFont="1" applyAlignment="1" applyProtection="1">
      <alignment horizontal="left" vertical="center" shrinkToFit="1"/>
    </xf>
    <xf numFmtId="176" fontId="2" fillId="0" borderId="0" xfId="0" applyNumberFormat="1" applyFont="1" applyAlignment="1" applyProtection="1">
      <alignment horizontal="left" vertical="center" wrapText="1" shrinkToFit="1"/>
    </xf>
    <xf numFmtId="176" fontId="3" fillId="0" borderId="1" xfId="0" applyNumberFormat="1" applyFont="1" applyBorder="1" applyAlignment="1" applyProtection="1">
      <alignment horizontal="center" vertical="center" shrinkToFit="1"/>
    </xf>
    <xf numFmtId="176" fontId="3" fillId="0" borderId="1" xfId="0" applyNumberFormat="1" applyFont="1" applyBorder="1" applyAlignment="1" applyProtection="1">
      <alignment horizontal="center" vertical="center" wrapText="1" shrinkToFit="1"/>
    </xf>
    <xf numFmtId="176" fontId="2" fillId="0" borderId="1" xfId="0" applyNumberFormat="1" applyFont="1" applyBorder="1" applyAlignment="1" applyProtection="1">
      <alignment horizontal="center" vertical="center" shrinkToFit="1"/>
    </xf>
    <xf numFmtId="176" fontId="2" fillId="0" borderId="1" xfId="0" applyNumberFormat="1" applyFont="1" applyBorder="1" applyAlignment="1" applyProtection="1">
      <alignment horizontal="center" vertical="center" wrapText="1" shrinkToFit="1"/>
    </xf>
    <xf numFmtId="0" fontId="2" fillId="0" borderId="2" xfId="0" applyFont="1" applyBorder="1" applyAlignment="1" applyProtection="1">
      <alignment horizontal="center" vertical="center" shrinkToFit="1"/>
    </xf>
    <xf numFmtId="0" fontId="2" fillId="0" borderId="1" xfId="0" applyFont="1" applyBorder="1" applyAlignment="1" applyProtection="1">
      <alignment horizontal="left" vertical="center" shrinkToFit="1"/>
    </xf>
    <xf numFmtId="0" fontId="2" fillId="0" borderId="1" xfId="0"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xf>
    <xf numFmtId="177"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shrinkToFit="1"/>
    </xf>
    <xf numFmtId="176" fontId="2" fillId="0" borderId="0" xfId="0" applyNumberFormat="1" applyFont="1" applyAlignment="1" applyProtection="1">
      <alignment horizontal="center" vertical="center" shrinkToFit="1"/>
    </xf>
    <xf numFmtId="176" fontId="2" fillId="0" borderId="0" xfId="0" applyNumberFormat="1" applyFont="1" applyAlignment="1" applyProtection="1">
      <alignment horizontal="center" vertical="center" wrapText="1" shrinkToFit="1"/>
    </xf>
    <xf numFmtId="0" fontId="0" fillId="0" borderId="0" xfId="0" applyAlignment="1" applyProtection="1">
      <alignment horizontal="left" vertical="center" wrapText="1"/>
    </xf>
    <xf numFmtId="0" fontId="0" fillId="0" borderId="0" xfId="0" applyAlignment="1" applyProtection="1">
      <alignment horizontal="center" vertical="center" wrapText="1"/>
    </xf>
    <xf numFmtId="0" fontId="1" fillId="0" borderId="0" xfId="0" applyFont="1" applyAlignment="1" applyProtection="1">
      <alignment horizontal="center" vertical="center" shrinkToFit="1"/>
    </xf>
    <xf numFmtId="0" fontId="1" fillId="0" borderId="0" xfId="0" applyFont="1" applyAlignment="1" applyProtection="1">
      <alignment horizontal="center" vertical="center" wrapText="1" shrinkToFit="1"/>
    </xf>
    <xf numFmtId="0" fontId="2" fillId="0" borderId="0" xfId="0" applyFont="1" applyAlignment="1" applyProtection="1">
      <alignment horizontal="left" vertical="center" shrinkToFit="1"/>
    </xf>
    <xf numFmtId="0" fontId="2" fillId="0" borderId="0" xfId="0" applyFont="1" applyAlignment="1" applyProtection="1">
      <alignment horizontal="left" vertical="center" wrapText="1" shrinkToFit="1"/>
    </xf>
    <xf numFmtId="0" fontId="3"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2" fillId="0" borderId="1" xfId="0" applyFont="1" applyBorder="1" applyAlignment="1" applyProtection="1">
      <alignment horizontal="center" vertical="center" wrapText="1" shrinkToFit="1"/>
    </xf>
    <xf numFmtId="177" fontId="2" fillId="0" borderId="3"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wrapText="1" shrinkToFit="1"/>
    </xf>
    <xf numFmtId="0" fontId="2" fillId="0" borderId="1" xfId="0" applyNumberFormat="1"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4" fillId="0" borderId="0" xfId="0" applyFont="1" applyAlignment="1" applyProtection="1">
      <alignment horizontal="left" vertical="center" wrapText="1"/>
    </xf>
    <xf numFmtId="0" fontId="5" fillId="0" borderId="1" xfId="0" applyFont="1" applyBorder="1" applyAlignment="1" applyProtection="1">
      <alignment horizontal="center" vertical="center" shrinkToFit="1"/>
    </xf>
    <xf numFmtId="0" fontId="5" fillId="0" borderId="1" xfId="0" applyFont="1" applyBorder="1" applyAlignment="1" applyProtection="1">
      <alignment horizontal="center" vertical="center" wrapText="1" shrinkToFit="1"/>
    </xf>
    <xf numFmtId="0" fontId="6" fillId="0" borderId="0" xfId="0" applyFont="1" applyAlignment="1" applyProtection="1">
      <alignment horizontal="justify"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center" shrinkToFit="1"/>
    </xf>
    <xf numFmtId="0" fontId="7" fillId="0" borderId="4"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8" xfId="0" applyNumberFormat="1"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0" fillId="0" borderId="0" xfId="0" applyAlignment="1" applyProtection="1">
      <alignment horizontal="left" vertical="center" wrapText="1"/>
      <protection locked="0"/>
    </xf>
    <xf numFmtId="0" fontId="2" fillId="0" borderId="9" xfId="0" applyFont="1" applyBorder="1" applyAlignment="1" applyProtection="1">
      <alignment horizontal="center" vertical="center" shrinkToFit="1"/>
    </xf>
    <xf numFmtId="177" fontId="2" fillId="0" borderId="10" xfId="0" applyNumberFormat="1" applyFont="1" applyBorder="1" applyAlignment="1" applyProtection="1">
      <alignment horizontal="center" vertical="center" shrinkToFi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shrinkToFit="1"/>
    </xf>
    <xf numFmtId="177" fontId="2" fillId="0" borderId="12" xfId="0" applyNumberFormat="1" applyFont="1" applyBorder="1" applyAlignment="1" applyProtection="1">
      <alignment horizontal="center" vertical="center" shrinkToFit="1"/>
    </xf>
    <xf numFmtId="0" fontId="2" fillId="0" borderId="0" xfId="0" applyFont="1" applyAlignment="1" applyProtection="1">
      <alignment horizontal="center" vertical="center" shrinkToFit="1"/>
      <protection locked="0"/>
    </xf>
    <xf numFmtId="0" fontId="8" fillId="0" borderId="0" xfId="49" applyFill="1" applyProtection="1">
      <alignment vertical="center"/>
    </xf>
    <xf numFmtId="0" fontId="9" fillId="0" borderId="0" xfId="49" applyFont="1" applyFill="1" applyProtection="1">
      <alignment vertical="center"/>
    </xf>
    <xf numFmtId="0" fontId="10" fillId="0" borderId="0" xfId="49" applyFont="1" applyFill="1" applyAlignment="1" applyProtection="1">
      <alignment horizontal="center" vertical="center"/>
    </xf>
    <xf numFmtId="0" fontId="11" fillId="0" borderId="13" xfId="49"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protection locked="0"/>
    </xf>
    <xf numFmtId="0" fontId="11" fillId="0" borderId="15" xfId="0" applyFont="1" applyFill="1" applyBorder="1" applyAlignment="1" applyProtection="1">
      <alignment horizontal="left"/>
      <protection locked="0"/>
    </xf>
    <xf numFmtId="0" fontId="12" fillId="0" borderId="16" xfId="49" applyFont="1" applyFill="1" applyBorder="1" applyAlignment="1" applyProtection="1">
      <alignment vertical="center" wrapText="1"/>
    </xf>
    <xf numFmtId="0" fontId="12" fillId="0" borderId="0" xfId="0" applyFont="1" applyFill="1" applyBorder="1" applyAlignment="1" applyProtection="1"/>
    <xf numFmtId="0" fontId="12" fillId="0" borderId="17" xfId="0" applyFont="1" applyFill="1" applyBorder="1" applyAlignment="1" applyProtection="1"/>
    <xf numFmtId="0" fontId="12" fillId="0" borderId="16" xfId="49"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12" fillId="0" borderId="17" xfId="0" applyFont="1" applyFill="1" applyBorder="1" applyAlignment="1" applyProtection="1">
      <alignment horizontal="left" vertical="center"/>
    </xf>
    <xf numFmtId="0" fontId="12" fillId="0" borderId="0" xfId="0" applyFont="1" applyFill="1" applyBorder="1" applyAlignment="1" applyProtection="1">
      <alignment horizontal="left"/>
    </xf>
    <xf numFmtId="0" fontId="12" fillId="0" borderId="17" xfId="0" applyFont="1" applyFill="1" applyBorder="1" applyAlignment="1" applyProtection="1">
      <alignment horizontal="left"/>
    </xf>
    <xf numFmtId="0" fontId="11" fillId="0" borderId="16" xfId="49" applyFont="1" applyFill="1" applyBorder="1" applyAlignment="1" applyProtection="1">
      <alignment horizontal="left" vertical="center" wrapText="1"/>
    </xf>
    <xf numFmtId="0" fontId="11" fillId="0" borderId="0" xfId="0" applyFont="1" applyFill="1" applyBorder="1" applyAlignment="1" applyProtection="1">
      <alignment horizontal="left"/>
    </xf>
    <xf numFmtId="0" fontId="11" fillId="0" borderId="17" xfId="0" applyFont="1" applyFill="1" applyBorder="1" applyAlignment="1" applyProtection="1">
      <alignment horizontal="left"/>
    </xf>
    <xf numFmtId="0" fontId="12" fillId="0" borderId="0" xfId="49" applyFont="1" applyFill="1" applyBorder="1" applyAlignment="1" applyProtection="1">
      <alignment horizontal="left" vertical="center" wrapText="1"/>
    </xf>
    <xf numFmtId="0" fontId="12" fillId="0" borderId="17" xfId="49" applyFont="1" applyFill="1" applyBorder="1" applyAlignment="1" applyProtection="1">
      <alignment horizontal="left" vertical="center" wrapText="1"/>
    </xf>
    <xf numFmtId="0" fontId="11" fillId="0" borderId="0" xfId="49" applyFont="1" applyFill="1" applyBorder="1" applyAlignment="1" applyProtection="1">
      <alignment horizontal="left" vertical="center" wrapText="1"/>
    </xf>
    <xf numFmtId="0" fontId="11" fillId="0" borderId="17" xfId="49" applyFont="1" applyFill="1" applyBorder="1" applyAlignment="1" applyProtection="1">
      <alignment horizontal="left" vertical="center" wrapText="1"/>
    </xf>
    <xf numFmtId="0" fontId="9" fillId="0" borderId="0" xfId="49" applyFont="1" applyFill="1" applyAlignment="1" applyProtection="1">
      <alignment vertical="center" wrapText="1"/>
    </xf>
    <xf numFmtId="0" fontId="11" fillId="0" borderId="9" xfId="49" applyFont="1" applyFill="1" applyBorder="1" applyAlignment="1" applyProtection="1">
      <alignment horizontal="left" vertical="center" wrapText="1"/>
    </xf>
    <xf numFmtId="0" fontId="12" fillId="0" borderId="18" xfId="0" applyFont="1" applyFill="1" applyBorder="1" applyAlignment="1" applyProtection="1">
      <alignment horizontal="left"/>
    </xf>
    <xf numFmtId="0" fontId="12" fillId="0" borderId="19" xfId="0" applyFont="1" applyFill="1" applyBorder="1" applyAlignment="1" applyProtection="1">
      <alignment horizontal="left"/>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7"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wrapText="1"/>
      <protection locked="0"/>
    </xf>
    <xf numFmtId="0" fontId="22" fillId="0" borderId="1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2" fillId="0" borderId="18" xfId="0" applyNumberFormat="1" applyFont="1" applyFill="1" applyBorder="1" applyAlignment="1" applyProtection="1">
      <alignment horizontal="center" vertical="center"/>
      <protection locked="0"/>
    </xf>
    <xf numFmtId="0" fontId="18"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8"/>
  <sheetViews>
    <sheetView view="pageBreakPreview" zoomScaleNormal="100" topLeftCell="A2" workbookViewId="0">
      <selection activeCell="F10" sqref="F10"/>
    </sheetView>
  </sheetViews>
  <sheetFormatPr defaultColWidth="7.95833333333333" defaultRowHeight="12"/>
  <cols>
    <col min="1" max="1" width="13.875" style="77" customWidth="1"/>
    <col min="2" max="7" width="11.5" style="77" customWidth="1"/>
    <col min="8" max="8" width="5.15833333333333" style="77" customWidth="1"/>
    <col min="9" max="9" width="2.70833333333333" style="77" customWidth="1"/>
    <col min="10" max="10" width="4.9" style="77" customWidth="1"/>
    <col min="11" max="11" width="51.0083333333333" style="77" customWidth="1"/>
    <col min="12" max="16384" width="7.95833333333333" style="77"/>
  </cols>
  <sheetData>
    <row r="2" s="77" customFormat="1" ht="21" customHeight="1"/>
    <row r="3" s="77" customFormat="1" ht="54" customHeight="1" spans="1:11">
      <c r="A3" s="79"/>
      <c r="B3" s="80"/>
      <c r="C3" s="80"/>
      <c r="D3" s="80"/>
      <c r="E3" s="80"/>
      <c r="F3" s="80"/>
      <c r="G3" s="80"/>
      <c r="H3" s="81"/>
      <c r="I3" s="94"/>
      <c r="K3" s="95"/>
    </row>
    <row r="4" s="77" customFormat="1" ht="41.25" customHeight="1" spans="1:8">
      <c r="A4" s="82"/>
      <c r="B4" s="82"/>
      <c r="C4" s="82"/>
      <c r="D4" s="82"/>
      <c r="E4" s="82"/>
      <c r="F4" s="82"/>
      <c r="G4" s="82"/>
      <c r="H4" s="81"/>
    </row>
    <row r="5" s="77" customFormat="1" ht="14.25" customHeight="1" spans="1:9">
      <c r="A5" s="83"/>
      <c r="B5" s="83"/>
      <c r="C5" s="83"/>
      <c r="D5" s="83"/>
      <c r="E5" s="83"/>
      <c r="F5" s="83"/>
      <c r="G5" s="83"/>
      <c r="H5" s="83"/>
      <c r="I5" s="96"/>
    </row>
    <row r="6" s="77" customFormat="1" ht="112" customHeight="1" spans="1:9">
      <c r="A6" s="84" t="s">
        <v>0</v>
      </c>
      <c r="B6" s="85"/>
      <c r="C6" s="85"/>
      <c r="D6" s="85"/>
      <c r="E6" s="85"/>
      <c r="F6" s="85"/>
      <c r="G6" s="85"/>
      <c r="H6" s="86"/>
      <c r="I6" s="97"/>
    </row>
    <row r="7" s="77" customFormat="1" ht="33.75" customHeight="1" spans="1:8">
      <c r="A7" s="79"/>
      <c r="B7" s="79"/>
      <c r="C7" s="79"/>
      <c r="D7" s="79"/>
      <c r="E7" s="79"/>
      <c r="F7" s="79"/>
      <c r="G7" s="79"/>
      <c r="H7" s="79"/>
    </row>
    <row r="8" s="77" customFormat="1" ht="64.5" customHeight="1" spans="1:8">
      <c r="A8" s="87" t="s">
        <v>1</v>
      </c>
      <c r="B8" s="87"/>
      <c r="C8" s="87"/>
      <c r="D8" s="87"/>
      <c r="E8" s="87"/>
      <c r="F8" s="87"/>
      <c r="G8" s="87"/>
      <c r="H8" s="79"/>
    </row>
    <row r="9" s="77" customFormat="1" ht="33.75" customHeight="1" spans="1:8">
      <c r="A9" s="88" t="s">
        <v>2</v>
      </c>
      <c r="B9" s="88"/>
      <c r="C9" s="88"/>
      <c r="D9" s="88"/>
      <c r="E9" s="88"/>
      <c r="F9" s="88"/>
      <c r="G9" s="88"/>
      <c r="H9" s="79"/>
    </row>
    <row r="10" s="77" customFormat="1" ht="36.75" customHeight="1" spans="1:8">
      <c r="A10" s="79"/>
      <c r="B10" s="79"/>
      <c r="C10" s="79"/>
      <c r="D10" s="79"/>
      <c r="E10" s="79"/>
      <c r="F10" s="79"/>
      <c r="G10" s="79"/>
      <c r="H10" s="79"/>
    </row>
    <row r="11" s="77" customFormat="1" ht="35.25" customHeight="1" spans="1:8">
      <c r="A11" s="79"/>
      <c r="B11" s="79"/>
      <c r="C11" s="79"/>
      <c r="D11" s="79"/>
      <c r="E11" s="79"/>
      <c r="F11" s="79"/>
      <c r="G11" s="79"/>
      <c r="H11" s="79"/>
    </row>
    <row r="12" s="77" customFormat="1" ht="23.25" customHeight="1" spans="1:8">
      <c r="A12" s="79"/>
      <c r="B12" s="79"/>
      <c r="C12" s="79"/>
      <c r="D12" s="79"/>
      <c r="E12" s="79"/>
      <c r="F12" s="79"/>
      <c r="G12" s="79"/>
      <c r="H12" s="79"/>
    </row>
    <row r="13" s="78" customFormat="1" ht="72.75" customHeight="1" spans="1:8">
      <c r="A13" s="89" t="s">
        <v>3</v>
      </c>
      <c r="B13" s="90"/>
      <c r="C13" s="90"/>
      <c r="D13" s="90"/>
      <c r="E13" s="90"/>
      <c r="F13" s="90"/>
      <c r="G13" s="90"/>
      <c r="H13" s="79"/>
    </row>
    <row r="14" s="78" customFormat="1" ht="24.75" customHeight="1" spans="1:8">
      <c r="A14" s="89"/>
      <c r="B14" s="91"/>
      <c r="C14" s="91"/>
      <c r="D14" s="91"/>
      <c r="E14" s="91"/>
      <c r="F14" s="91"/>
      <c r="G14" s="92"/>
      <c r="H14" s="79"/>
    </row>
    <row r="15" s="78" customFormat="1" ht="30" customHeight="1" spans="1:8">
      <c r="A15" s="79"/>
      <c r="B15" s="93"/>
      <c r="C15" s="89" t="s">
        <v>4</v>
      </c>
      <c r="D15" s="93"/>
      <c r="E15" s="89" t="s">
        <v>5</v>
      </c>
      <c r="F15" s="93"/>
      <c r="G15" s="89" t="s">
        <v>6</v>
      </c>
      <c r="H15" s="79"/>
    </row>
    <row r="16" s="77" customFormat="1" ht="24.75" customHeight="1" spans="1:8">
      <c r="A16" s="79"/>
      <c r="B16" s="79"/>
      <c r="C16" s="79"/>
      <c r="D16" s="79"/>
      <c r="E16" s="79"/>
      <c r="F16" s="79"/>
      <c r="G16" s="79"/>
      <c r="H16" s="79"/>
    </row>
    <row r="17" s="77" customFormat="1" ht="34.5" customHeight="1" spans="1:8">
      <c r="A17" s="79"/>
      <c r="B17" s="79"/>
      <c r="C17" s="79"/>
      <c r="D17" s="79"/>
      <c r="E17" s="79"/>
      <c r="F17" s="79"/>
      <c r="G17" s="79"/>
      <c r="H17" s="80"/>
    </row>
    <row r="18" s="77" customFormat="1" ht="42" customHeight="1"/>
  </sheetData>
  <sheetProtection sheet="1" objects="1"/>
  <mergeCells count="5">
    <mergeCell ref="A4:G4"/>
    <mergeCell ref="A6:G6"/>
    <mergeCell ref="A8:G8"/>
    <mergeCell ref="A9:G9"/>
    <mergeCell ref="B13:G13"/>
  </mergeCells>
  <printOptions horizontalCentered="1"/>
  <pageMargins left="0.393055555555556" right="0.393055555555556" top="0.786805555555556" bottom="0.786805555555556" header="0" footer="0"/>
  <pageSetup paperSize="9" fitToWidth="0"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view="pageBreakPreview" zoomScaleNormal="100" workbookViewId="0">
      <selection activeCell="E15" sqref="E15"/>
    </sheetView>
  </sheetViews>
  <sheetFormatPr defaultColWidth="7.95833333333333" defaultRowHeight="14.25" outlineLevelCol="7"/>
  <cols>
    <col min="1" max="1" width="5.775" style="52" customWidth="1"/>
    <col min="2" max="2" width="11.725" style="52" customWidth="1"/>
    <col min="3" max="3" width="41.475" style="52" customWidth="1"/>
    <col min="4" max="4" width="30.1" style="52" customWidth="1"/>
    <col min="5" max="7" width="7.95833333333333" style="52"/>
    <col min="8" max="8" width="83.7333333333333" style="52" customWidth="1"/>
    <col min="9" max="16384" width="7.95833333333333" style="52"/>
  </cols>
  <sheetData>
    <row r="1" s="52" customFormat="1" ht="21.75" customHeight="1" spans="1:4">
      <c r="A1" s="54" t="s">
        <v>7</v>
      </c>
      <c r="B1" s="54"/>
      <c r="C1" s="54"/>
      <c r="D1" s="54"/>
    </row>
    <row r="2" s="53" customFormat="1" ht="19.5" customHeight="1" spans="1:4">
      <c r="A2" s="55" t="s">
        <v>8</v>
      </c>
      <c r="B2" s="56"/>
      <c r="C2" s="56"/>
      <c r="D2" s="57"/>
    </row>
    <row r="3" s="53" customFormat="1" ht="48.75" customHeight="1" spans="1:4">
      <c r="A3" s="58" t="s">
        <v>9</v>
      </c>
      <c r="B3" s="59"/>
      <c r="C3" s="59"/>
      <c r="D3" s="60"/>
    </row>
    <row r="4" s="53" customFormat="1" ht="36.75" customHeight="1" spans="1:4">
      <c r="A4" s="61" t="s">
        <v>10</v>
      </c>
      <c r="B4" s="62"/>
      <c r="C4" s="62"/>
      <c r="D4" s="63"/>
    </row>
    <row r="5" s="53" customFormat="1" ht="63" customHeight="1" spans="1:4">
      <c r="A5" s="61" t="s">
        <v>11</v>
      </c>
      <c r="B5" s="62"/>
      <c r="C5" s="62"/>
      <c r="D5" s="63"/>
    </row>
    <row r="6" s="53" customFormat="1" ht="51.75" customHeight="1" spans="1:4">
      <c r="A6" s="61" t="s">
        <v>12</v>
      </c>
      <c r="B6" s="64"/>
      <c r="C6" s="64"/>
      <c r="D6" s="65"/>
    </row>
    <row r="7" s="53" customFormat="1" ht="38.25" customHeight="1" spans="1:4">
      <c r="A7" s="61" t="s">
        <v>13</v>
      </c>
      <c r="B7" s="64"/>
      <c r="C7" s="64"/>
      <c r="D7" s="65"/>
    </row>
    <row r="8" s="53" customFormat="1" ht="41.25" customHeight="1" spans="1:4">
      <c r="A8" s="61" t="s">
        <v>14</v>
      </c>
      <c r="B8" s="64"/>
      <c r="C8" s="64"/>
      <c r="D8" s="65"/>
    </row>
    <row r="9" s="53" customFormat="1" ht="33.75" customHeight="1" spans="1:4">
      <c r="A9" s="61" t="s">
        <v>15</v>
      </c>
      <c r="B9" s="64"/>
      <c r="C9" s="64"/>
      <c r="D9" s="65"/>
    </row>
    <row r="10" s="53" customFormat="1" ht="22.5" customHeight="1" spans="1:4">
      <c r="A10" s="66" t="s">
        <v>16</v>
      </c>
      <c r="B10" s="67"/>
      <c r="C10" s="67"/>
      <c r="D10" s="68"/>
    </row>
    <row r="11" s="53" customFormat="1" ht="21.75" customHeight="1" spans="1:4">
      <c r="A11" s="61" t="s">
        <v>17</v>
      </c>
      <c r="B11" s="69"/>
      <c r="C11" s="69"/>
      <c r="D11" s="70"/>
    </row>
    <row r="12" s="53" customFormat="1" ht="51.75" customHeight="1" spans="1:4">
      <c r="A12" s="61" t="s">
        <v>18</v>
      </c>
      <c r="B12" s="69"/>
      <c r="C12" s="69"/>
      <c r="D12" s="70"/>
    </row>
    <row r="13" s="53" customFormat="1" ht="51" customHeight="1" spans="1:4">
      <c r="A13" s="61" t="s">
        <v>19</v>
      </c>
      <c r="B13" s="69"/>
      <c r="C13" s="69"/>
      <c r="D13" s="70"/>
    </row>
    <row r="14" s="53" customFormat="1" ht="40.5" customHeight="1" spans="1:4">
      <c r="A14" s="61" t="s">
        <v>20</v>
      </c>
      <c r="B14" s="69"/>
      <c r="C14" s="69"/>
      <c r="D14" s="70"/>
    </row>
    <row r="15" s="53" customFormat="1" ht="41.25" customHeight="1" spans="1:4">
      <c r="A15" s="61" t="s">
        <v>21</v>
      </c>
      <c r="B15" s="69"/>
      <c r="C15" s="69"/>
      <c r="D15" s="70"/>
    </row>
    <row r="16" s="53" customFormat="1" ht="16.5" customHeight="1" spans="1:4">
      <c r="A16" s="61" t="s">
        <v>22</v>
      </c>
      <c r="B16" s="69"/>
      <c r="C16" s="69"/>
      <c r="D16" s="70"/>
    </row>
    <row r="17" s="53" customFormat="1" ht="39" customHeight="1" spans="1:4">
      <c r="A17" s="66" t="s">
        <v>23</v>
      </c>
      <c r="B17" s="71"/>
      <c r="C17" s="71"/>
      <c r="D17" s="72"/>
    </row>
    <row r="18" s="53" customFormat="1" ht="21" customHeight="1" spans="1:4">
      <c r="A18" s="66" t="s">
        <v>24</v>
      </c>
      <c r="B18" s="71"/>
      <c r="C18" s="71"/>
      <c r="D18" s="72"/>
    </row>
    <row r="19" s="53" customFormat="1" ht="24" customHeight="1" spans="1:4">
      <c r="A19" s="66" t="s">
        <v>25</v>
      </c>
      <c r="B19" s="67"/>
      <c r="C19" s="67"/>
      <c r="D19" s="68"/>
    </row>
    <row r="20" s="53" customFormat="1" ht="22.5" customHeight="1" spans="1:4">
      <c r="A20" s="61" t="s">
        <v>26</v>
      </c>
      <c r="B20" s="64"/>
      <c r="C20" s="64"/>
      <c r="D20" s="65"/>
    </row>
    <row r="21" s="53" customFormat="1" ht="24.75" customHeight="1" spans="1:4">
      <c r="A21" s="66" t="s">
        <v>27</v>
      </c>
      <c r="B21" s="64"/>
      <c r="C21" s="64"/>
      <c r="D21" s="65"/>
    </row>
    <row r="22" s="53" customFormat="1" ht="90" customHeight="1" spans="1:8">
      <c r="A22" s="66" t="s">
        <v>28</v>
      </c>
      <c r="B22" s="64"/>
      <c r="C22" s="64"/>
      <c r="D22" s="65"/>
      <c r="H22" s="73"/>
    </row>
    <row r="23" s="53" customFormat="1" ht="62" customHeight="1" spans="1:4">
      <c r="A23" s="66" t="s">
        <v>29</v>
      </c>
      <c r="B23" s="64"/>
      <c r="C23" s="64"/>
      <c r="D23" s="65"/>
    </row>
    <row r="24" s="53" customFormat="1" ht="90" customHeight="1" spans="1:8">
      <c r="A24" s="66" t="s">
        <v>30</v>
      </c>
      <c r="B24" s="64"/>
      <c r="C24" s="64"/>
      <c r="D24" s="65"/>
      <c r="H24" s="73"/>
    </row>
    <row r="25" s="53" customFormat="1" ht="50.25" customHeight="1" spans="1:4">
      <c r="A25" s="74" t="s">
        <v>31</v>
      </c>
      <c r="B25" s="75"/>
      <c r="C25" s="75"/>
      <c r="D25" s="76"/>
    </row>
    <row r="26" s="53" customFormat="1" ht="12"/>
    <row r="27" s="53" customFormat="1" ht="12"/>
    <row r="28" s="53" customFormat="1" ht="12"/>
    <row r="29" s="53" customFormat="1" ht="12"/>
    <row r="30" s="53" customFormat="1" ht="12"/>
    <row r="31" s="53" customFormat="1" ht="12"/>
    <row r="32" s="53" customFormat="1" ht="12"/>
    <row r="33" s="53" customFormat="1" ht="12"/>
  </sheetData>
  <sheetProtection algorithmName="SHA-512" hashValue="T4TMNDPSpoFo23XEsCw2OmpoqSFZ8sx5hTvqlSvSzesUFC6ZqUV0ycBkJXCdroEdBDC9ssmj3+hS8b1/3RniHA==" saltValue="F5yAO6rww0nXANWaf94xiQ==" spinCount="100000" sheet="1" objects="1"/>
  <mergeCells count="2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s>
  <printOptions horizontalCentered="1"/>
  <pageMargins left="0.393055555555556" right="0.393055555555556" top="0.786805555555556" bottom="0.786805555555556"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Normal="100" workbookViewId="0">
      <selection activeCell="E8" sqref="E8"/>
    </sheetView>
  </sheetViews>
  <sheetFormatPr defaultColWidth="7.625" defaultRowHeight="14.25" outlineLevelCol="7"/>
  <cols>
    <col min="1" max="1" width="10.875" style="20" customWidth="1"/>
    <col min="2" max="2" width="12.375" style="20" customWidth="1"/>
    <col min="3" max="3" width="32.5" style="20" customWidth="1"/>
    <col min="4" max="4" width="23.25" style="20" customWidth="1"/>
    <col min="5" max="16376" width="7.625" style="19" customWidth="1"/>
    <col min="16377" max="16384" width="7.625" style="19"/>
  </cols>
  <sheetData>
    <row r="1" s="19" customFormat="1" ht="33" customHeight="1" spans="1:4">
      <c r="A1" s="21" t="s">
        <v>32</v>
      </c>
      <c r="B1" s="21"/>
      <c r="C1" s="21"/>
      <c r="D1" s="21"/>
    </row>
    <row r="2" s="37" customFormat="1" ht="35" customHeight="1" spans="1:3">
      <c r="A2" s="38" t="s">
        <v>33</v>
      </c>
      <c r="B2" s="38"/>
      <c r="C2" s="38"/>
    </row>
    <row r="3" s="37" customFormat="1" ht="35" customHeight="1" spans="1:4">
      <c r="A3" s="39" t="s">
        <v>34</v>
      </c>
      <c r="B3" s="40" t="s">
        <v>35</v>
      </c>
      <c r="C3" s="40" t="s">
        <v>36</v>
      </c>
      <c r="D3" s="41" t="s">
        <v>37</v>
      </c>
    </row>
    <row r="4" s="19" customFormat="1" ht="35" customHeight="1" spans="1:4">
      <c r="A4" s="42" t="s">
        <v>38</v>
      </c>
      <c r="B4" s="43">
        <v>100</v>
      </c>
      <c r="C4" s="44" t="s">
        <v>39</v>
      </c>
      <c r="D4" s="28">
        <f>第100章!D15</f>
        <v>12679</v>
      </c>
    </row>
    <row r="5" s="19" customFormat="1" ht="35" customHeight="1" spans="1:4">
      <c r="A5" s="42" t="s">
        <v>40</v>
      </c>
      <c r="B5" s="43">
        <v>200</v>
      </c>
      <c r="C5" s="44" t="s">
        <v>41</v>
      </c>
      <c r="D5" s="28">
        <f>第200章!D22</f>
        <v>0</v>
      </c>
    </row>
    <row r="6" s="19" customFormat="1" ht="35" customHeight="1" spans="1:4">
      <c r="A6" s="42" t="s">
        <v>42</v>
      </c>
      <c r="B6" s="43">
        <v>300</v>
      </c>
      <c r="C6" s="44" t="s">
        <v>43</v>
      </c>
      <c r="D6" s="28">
        <f>第300章!D20</f>
        <v>0</v>
      </c>
    </row>
    <row r="7" s="19" customFormat="1" ht="35" customHeight="1" spans="1:4">
      <c r="A7" s="42" t="s">
        <v>44</v>
      </c>
      <c r="B7" s="43">
        <v>600</v>
      </c>
      <c r="C7" s="44" t="s">
        <v>45</v>
      </c>
      <c r="D7" s="28">
        <f>第600章!D31</f>
        <v>7600</v>
      </c>
    </row>
    <row r="8" s="19" customFormat="1" ht="35" customHeight="1" spans="1:8">
      <c r="A8" s="42" t="s">
        <v>46</v>
      </c>
      <c r="B8" s="43">
        <v>700</v>
      </c>
      <c r="C8" s="44" t="s">
        <v>47</v>
      </c>
      <c r="D8" s="28">
        <f>第700章!D15</f>
        <v>0</v>
      </c>
      <c r="H8" s="45"/>
    </row>
    <row r="9" s="19" customFormat="1" ht="35" customHeight="1" spans="1:4">
      <c r="A9" s="42" t="s">
        <v>48</v>
      </c>
      <c r="B9" s="44" t="s">
        <v>49</v>
      </c>
      <c r="C9" s="44"/>
      <c r="D9" s="28">
        <f>SUM(D4:D8)</f>
        <v>20279</v>
      </c>
    </row>
    <row r="10" s="19" customFormat="1" ht="35" customHeight="1" spans="1:4">
      <c r="A10" s="42" t="s">
        <v>50</v>
      </c>
      <c r="B10" s="46" t="s">
        <v>51</v>
      </c>
      <c r="C10" s="46"/>
      <c r="D10" s="47">
        <v>7600</v>
      </c>
    </row>
    <row r="11" s="19" customFormat="1" ht="35" customHeight="1" spans="1:4">
      <c r="A11" s="42" t="s">
        <v>52</v>
      </c>
      <c r="B11" s="48" t="s">
        <v>53</v>
      </c>
      <c r="C11" s="48"/>
      <c r="D11" s="47">
        <f>D9-D10</f>
        <v>12679</v>
      </c>
    </row>
    <row r="12" s="19" customFormat="1" ht="35" customHeight="1" spans="1:4">
      <c r="A12" s="42" t="s">
        <v>54</v>
      </c>
      <c r="B12" s="46" t="s">
        <v>55</v>
      </c>
      <c r="C12" s="46"/>
      <c r="D12" s="47"/>
    </row>
    <row r="13" s="19" customFormat="1" ht="35" customHeight="1" spans="1:4">
      <c r="A13" s="42" t="s">
        <v>56</v>
      </c>
      <c r="B13" s="46" t="s">
        <v>57</v>
      </c>
      <c r="C13" s="46"/>
      <c r="D13" s="47">
        <f>D9*8%</f>
        <v>1622.32</v>
      </c>
    </row>
    <row r="14" s="19" customFormat="1" ht="35" customHeight="1" spans="1:4">
      <c r="A14" s="42" t="s">
        <v>58</v>
      </c>
      <c r="B14" s="49" t="s">
        <v>59</v>
      </c>
      <c r="C14" s="49"/>
      <c r="D14" s="50">
        <f>D10+D11+D12+D13</f>
        <v>21901.32</v>
      </c>
    </row>
    <row r="15" s="19" customFormat="1" ht="8.8" customHeight="1" spans="1:4">
      <c r="A15" s="20"/>
      <c r="B15" s="29"/>
      <c r="C15" s="29"/>
      <c r="D15" s="51"/>
    </row>
  </sheetData>
  <sheetProtection algorithmName="SHA-512" hashValue="THL2BJqPjKlYEmXGlyh69tNaGhEG+J7OV/DC1FzKLW8b0wwop/mpcydtRBxCPp+a/e4XjMzQmdM7NAMalvOkQg==" saltValue="GMc8GnQ4uhws2QUjDMvAqg==" spinCount="100000" sheet="1" objects="1"/>
  <mergeCells count="9">
    <mergeCell ref="A1:D1"/>
    <mergeCell ref="A2:C2"/>
    <mergeCell ref="B9:C9"/>
    <mergeCell ref="B10:C10"/>
    <mergeCell ref="B11:C11"/>
    <mergeCell ref="B12:C12"/>
    <mergeCell ref="B13:C13"/>
    <mergeCell ref="B14:C14"/>
    <mergeCell ref="B15:C15"/>
  </mergeCells>
  <pageMargins left="0.39"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Normal="100" workbookViewId="0">
      <pane xSplit="3" ySplit="4" topLeftCell="D5" activePane="bottomRight" state="frozen"/>
      <selection/>
      <selection pane="topRight"/>
      <selection pane="bottomLeft"/>
      <selection pane="bottomRight" activeCell="H12" sqref="H12"/>
    </sheetView>
  </sheetViews>
  <sheetFormatPr defaultColWidth="9" defaultRowHeight="33" customHeight="1" outlineLevelCol="7"/>
  <cols>
    <col min="1" max="1" width="9.375" style="20" customWidth="1"/>
    <col min="2" max="2" width="33.5" style="20" customWidth="1"/>
    <col min="3" max="3" width="7.875" style="20" customWidth="1"/>
    <col min="4" max="5" width="10.875" style="20" customWidth="1"/>
    <col min="6" max="6" width="15.2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19" customFormat="1" customHeight="1" spans="1:6">
      <c r="A3" s="25" t="s">
        <v>61</v>
      </c>
      <c r="B3" s="26"/>
      <c r="C3" s="25"/>
      <c r="D3" s="25"/>
      <c r="E3" s="25"/>
      <c r="F3" s="25"/>
    </row>
    <row r="4" s="33" customFormat="1" ht="26" customHeight="1" spans="1:6">
      <c r="A4" s="34" t="s">
        <v>62</v>
      </c>
      <c r="B4" s="35" t="s">
        <v>63</v>
      </c>
      <c r="C4" s="34" t="s">
        <v>64</v>
      </c>
      <c r="D4" s="34" t="s">
        <v>65</v>
      </c>
      <c r="E4" s="34" t="s">
        <v>66</v>
      </c>
      <c r="F4" s="34" t="s">
        <v>67</v>
      </c>
    </row>
    <row r="5" s="20" customFormat="1" ht="26" customHeight="1" spans="1:6">
      <c r="A5" s="11" t="s">
        <v>68</v>
      </c>
      <c r="B5" s="12" t="s">
        <v>69</v>
      </c>
      <c r="C5" s="13"/>
      <c r="D5" s="14"/>
      <c r="E5" s="14"/>
      <c r="F5" s="14"/>
    </row>
    <row r="6" s="20" customFormat="1" ht="26" customHeight="1" spans="1:6">
      <c r="A6" s="11" t="s">
        <v>70</v>
      </c>
      <c r="B6" s="12" t="s">
        <v>71</v>
      </c>
      <c r="C6" s="13"/>
      <c r="D6" s="14"/>
      <c r="E6" s="14"/>
      <c r="F6" s="14"/>
    </row>
    <row r="7" s="20" customFormat="1" ht="26" customHeight="1" spans="1:6">
      <c r="A7" s="11" t="s">
        <v>72</v>
      </c>
      <c r="B7" s="12" t="s">
        <v>73</v>
      </c>
      <c r="C7" s="13" t="s">
        <v>74</v>
      </c>
      <c r="D7" s="14">
        <v>1</v>
      </c>
      <c r="E7" s="15"/>
      <c r="F7" s="14">
        <f t="shared" ref="F7:F9" si="0">D7*E7</f>
        <v>0</v>
      </c>
    </row>
    <row r="8" s="20" customFormat="1" ht="26" customHeight="1" spans="1:6">
      <c r="A8" s="11" t="s">
        <v>75</v>
      </c>
      <c r="B8" s="12" t="s">
        <v>76</v>
      </c>
      <c r="C8" s="13" t="s">
        <v>74</v>
      </c>
      <c r="D8" s="14">
        <v>1</v>
      </c>
      <c r="E8" s="15"/>
      <c r="F8" s="14">
        <f t="shared" ref="F8:F14" si="1">D8*E8</f>
        <v>0</v>
      </c>
    </row>
    <row r="9" s="20" customFormat="1" ht="26" customHeight="1" spans="1:8">
      <c r="A9" s="11" t="s">
        <v>77</v>
      </c>
      <c r="B9" s="12" t="s">
        <v>78</v>
      </c>
      <c r="C9" s="13" t="s">
        <v>74</v>
      </c>
      <c r="D9" s="14">
        <v>1</v>
      </c>
      <c r="E9" s="15"/>
      <c r="F9" s="14">
        <f t="shared" si="1"/>
        <v>0</v>
      </c>
      <c r="H9" s="36"/>
    </row>
    <row r="10" s="20" customFormat="1" ht="26" customHeight="1" spans="1:6">
      <c r="A10" s="11" t="s">
        <v>79</v>
      </c>
      <c r="B10" s="12" t="s">
        <v>80</v>
      </c>
      <c r="C10" s="13"/>
      <c r="D10" s="14"/>
      <c r="E10" s="14"/>
      <c r="F10" s="14">
        <f t="shared" si="1"/>
        <v>0</v>
      </c>
    </row>
    <row r="11" s="20" customFormat="1" ht="26" customHeight="1" spans="1:6">
      <c r="A11" s="11" t="s">
        <v>81</v>
      </c>
      <c r="B11" s="12" t="s">
        <v>82</v>
      </c>
      <c r="C11" s="13" t="s">
        <v>74</v>
      </c>
      <c r="D11" s="14">
        <v>1</v>
      </c>
      <c r="E11" s="15"/>
      <c r="F11" s="14">
        <f t="shared" si="1"/>
        <v>0</v>
      </c>
    </row>
    <row r="12" s="20" customFormat="1" ht="26" customHeight="1" spans="1:6">
      <c r="A12" s="11" t="s">
        <v>83</v>
      </c>
      <c r="B12" s="12" t="s">
        <v>84</v>
      </c>
      <c r="C12" s="13" t="s">
        <v>74</v>
      </c>
      <c r="D12" s="14">
        <v>1</v>
      </c>
      <c r="E12" s="14">
        <v>12679</v>
      </c>
      <c r="F12" s="14">
        <f t="shared" si="1"/>
        <v>12679</v>
      </c>
    </row>
    <row r="13" s="20" customFormat="1" ht="26" customHeight="1" spans="1:6">
      <c r="A13" s="11" t="s">
        <v>85</v>
      </c>
      <c r="B13" s="12" t="s">
        <v>86</v>
      </c>
      <c r="C13" s="13"/>
      <c r="D13" s="14"/>
      <c r="E13" s="14"/>
      <c r="F13" s="14">
        <f t="shared" si="1"/>
        <v>0</v>
      </c>
    </row>
    <row r="14" s="20" customFormat="1" ht="26" customHeight="1" spans="1:6">
      <c r="A14" s="11" t="s">
        <v>87</v>
      </c>
      <c r="B14" s="12" t="s">
        <v>86</v>
      </c>
      <c r="C14" s="13" t="s">
        <v>74</v>
      </c>
      <c r="D14" s="14">
        <v>1</v>
      </c>
      <c r="E14" s="15"/>
      <c r="F14" s="14">
        <f t="shared" si="1"/>
        <v>0</v>
      </c>
    </row>
    <row r="15" s="19" customFormat="1" ht="26" customHeight="1" spans="1:6">
      <c r="A15" s="13"/>
      <c r="B15" s="27" t="s">
        <v>88</v>
      </c>
      <c r="C15" s="27" t="s">
        <v>89</v>
      </c>
      <c r="D15" s="14">
        <f>SUM(F5:F14)</f>
        <v>12679</v>
      </c>
      <c r="E15" s="14"/>
      <c r="F15" s="14"/>
    </row>
  </sheetData>
  <sheetProtection algorithmName="SHA-512" hashValue="tvQnhUb9DauMHz52GJkWI2wWniDrGbc3BIzUjAhp7f1VbjwKEauHM/D7sGG5e385/ERzcU5tLKYg90afhSCO7g==" saltValue="jU1GXYE/zoaUVWiNwCP38A==" spinCount="100000" sheet="1" objects="1"/>
  <mergeCells count="5">
    <mergeCell ref="A1:F1"/>
    <mergeCell ref="A2:D2"/>
    <mergeCell ref="E2:F2"/>
    <mergeCell ref="A3:F3"/>
    <mergeCell ref="D15:F15"/>
  </mergeCells>
  <printOptions horizontalCentered="1"/>
  <pageMargins left="0.393055555555556" right="0.393055555555556" top="0.393055555555556" bottom="0.393055555555556" header="0" footer="0"/>
  <pageSetup paperSize="9" fitToWidth="0" fitToHeight="0"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Zeros="0" view="pageBreakPreview" zoomScaleNormal="100" workbookViewId="0">
      <pane xSplit="5" ySplit="4" topLeftCell="F5" activePane="bottomRight" state="frozen"/>
      <selection/>
      <selection pane="topRight"/>
      <selection pane="bottomLeft"/>
      <selection pane="bottomRight" activeCell="H18" sqref="H18"/>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20" customFormat="1" ht="26" customHeight="1" spans="1:6">
      <c r="A3" s="25" t="s">
        <v>90</v>
      </c>
      <c r="B3" s="26"/>
      <c r="C3" s="25"/>
      <c r="D3" s="25"/>
      <c r="E3" s="25"/>
      <c r="F3" s="25"/>
    </row>
    <row r="4" s="20" customFormat="1" ht="27" customHeight="1" spans="1:6">
      <c r="A4" s="13" t="s">
        <v>62</v>
      </c>
      <c r="B4" s="27" t="s">
        <v>63</v>
      </c>
      <c r="C4" s="13" t="s">
        <v>64</v>
      </c>
      <c r="D4" s="13" t="s">
        <v>65</v>
      </c>
      <c r="E4" s="13" t="s">
        <v>66</v>
      </c>
      <c r="F4" s="13" t="s">
        <v>67</v>
      </c>
    </row>
    <row r="5" s="20" customFormat="1" ht="27" customHeight="1" spans="1:6">
      <c r="A5" s="11" t="s">
        <v>91</v>
      </c>
      <c r="B5" s="12" t="s">
        <v>92</v>
      </c>
      <c r="C5" s="13"/>
      <c r="D5" s="14"/>
      <c r="E5" s="14"/>
      <c r="F5" s="14"/>
    </row>
    <row r="6" s="20" customFormat="1" ht="27" customHeight="1" spans="1:6">
      <c r="A6" s="11" t="s">
        <v>93</v>
      </c>
      <c r="B6" s="12" t="s">
        <v>94</v>
      </c>
      <c r="C6" s="13"/>
      <c r="D6" s="14"/>
      <c r="E6" s="14"/>
      <c r="F6" s="14"/>
    </row>
    <row r="7" s="20" customFormat="1" ht="27" customHeight="1" spans="1:6">
      <c r="A7" s="11" t="s">
        <v>72</v>
      </c>
      <c r="B7" s="12" t="s">
        <v>95</v>
      </c>
      <c r="C7" s="13" t="s">
        <v>96</v>
      </c>
      <c r="D7" s="14">
        <v>74.4</v>
      </c>
      <c r="E7" s="15"/>
      <c r="F7" s="14">
        <f>D7*E7</f>
        <v>0</v>
      </c>
    </row>
    <row r="8" s="20" customFormat="1" ht="22" customHeight="1" spans="1:6">
      <c r="A8" s="11" t="s">
        <v>75</v>
      </c>
      <c r="B8" s="12" t="s">
        <v>97</v>
      </c>
      <c r="C8" s="13" t="s">
        <v>96</v>
      </c>
      <c r="D8" s="14">
        <v>62</v>
      </c>
      <c r="E8" s="15"/>
      <c r="F8" s="14">
        <f t="shared" ref="F8:F21" si="0">D8*E8</f>
        <v>0</v>
      </c>
    </row>
    <row r="9" s="20" customFormat="1" ht="22" customHeight="1" spans="1:6">
      <c r="A9" s="11" t="s">
        <v>98</v>
      </c>
      <c r="B9" s="12" t="s">
        <v>99</v>
      </c>
      <c r="C9" s="13"/>
      <c r="D9" s="14"/>
      <c r="E9" s="14"/>
      <c r="F9" s="14">
        <f t="shared" si="0"/>
        <v>0</v>
      </c>
    </row>
    <row r="10" s="20" customFormat="1" ht="22" customHeight="1" spans="1:6">
      <c r="A10" s="11" t="s">
        <v>100</v>
      </c>
      <c r="B10" s="12" t="s">
        <v>101</v>
      </c>
      <c r="C10" s="13"/>
      <c r="D10" s="14"/>
      <c r="E10" s="14"/>
      <c r="F10" s="14">
        <f t="shared" si="0"/>
        <v>0</v>
      </c>
    </row>
    <row r="11" s="20" customFormat="1" ht="22" customHeight="1" spans="1:6">
      <c r="A11" s="11" t="s">
        <v>72</v>
      </c>
      <c r="B11" s="12" t="s">
        <v>102</v>
      </c>
      <c r="C11" s="13" t="s">
        <v>96</v>
      </c>
      <c r="D11" s="14">
        <v>1</v>
      </c>
      <c r="E11" s="15"/>
      <c r="F11" s="14">
        <f t="shared" si="0"/>
        <v>0</v>
      </c>
    </row>
    <row r="12" s="20" customFormat="1" ht="22" customHeight="1" spans="1:6">
      <c r="A12" s="11" t="s">
        <v>75</v>
      </c>
      <c r="B12" s="12" t="s">
        <v>103</v>
      </c>
      <c r="C12" s="13" t="s">
        <v>96</v>
      </c>
      <c r="D12" s="14">
        <v>1</v>
      </c>
      <c r="E12" s="15"/>
      <c r="F12" s="14">
        <f t="shared" si="0"/>
        <v>0</v>
      </c>
    </row>
    <row r="13" s="20" customFormat="1" ht="22" customHeight="1" spans="1:6">
      <c r="A13" s="11" t="s">
        <v>104</v>
      </c>
      <c r="B13" s="12" t="s">
        <v>105</v>
      </c>
      <c r="C13" s="13"/>
      <c r="D13" s="14"/>
      <c r="E13" s="14"/>
      <c r="F13" s="14">
        <f t="shared" si="0"/>
        <v>0</v>
      </c>
    </row>
    <row r="14" s="20" customFormat="1" ht="22" customHeight="1" spans="1:6">
      <c r="A14" s="11" t="s">
        <v>106</v>
      </c>
      <c r="B14" s="12" t="s">
        <v>107</v>
      </c>
      <c r="C14" s="13"/>
      <c r="D14" s="14"/>
      <c r="E14" s="14"/>
      <c r="F14" s="14">
        <f t="shared" si="0"/>
        <v>0</v>
      </c>
    </row>
    <row r="15" s="20" customFormat="1" ht="22" customHeight="1" spans="1:6">
      <c r="A15" s="11" t="s">
        <v>72</v>
      </c>
      <c r="B15" s="12" t="s">
        <v>108</v>
      </c>
      <c r="C15" s="13"/>
      <c r="D15" s="14"/>
      <c r="E15" s="14"/>
      <c r="F15" s="14">
        <f t="shared" si="0"/>
        <v>0</v>
      </c>
    </row>
    <row r="16" s="20" customFormat="1" ht="22" customHeight="1" spans="1:6">
      <c r="A16" s="11" t="s">
        <v>109</v>
      </c>
      <c r="B16" s="12" t="s">
        <v>110</v>
      </c>
      <c r="C16" s="13" t="s">
        <v>96</v>
      </c>
      <c r="D16" s="14">
        <v>1</v>
      </c>
      <c r="E16" s="15"/>
      <c r="F16" s="14">
        <f t="shared" si="0"/>
        <v>0</v>
      </c>
    </row>
    <row r="17" s="20" customFormat="1" ht="22" customHeight="1" spans="1:6">
      <c r="A17" s="11" t="s">
        <v>111</v>
      </c>
      <c r="B17" s="12" t="s">
        <v>112</v>
      </c>
      <c r="C17" s="13"/>
      <c r="D17" s="14"/>
      <c r="E17" s="14"/>
      <c r="F17" s="14">
        <f t="shared" si="0"/>
        <v>0</v>
      </c>
    </row>
    <row r="18" s="20" customFormat="1" ht="22" customHeight="1" spans="1:6">
      <c r="A18" s="11" t="s">
        <v>113</v>
      </c>
      <c r="B18" s="12" t="s">
        <v>114</v>
      </c>
      <c r="C18" s="13"/>
      <c r="D18" s="14"/>
      <c r="E18" s="14"/>
      <c r="F18" s="14">
        <f t="shared" si="0"/>
        <v>0</v>
      </c>
    </row>
    <row r="19" s="20" customFormat="1" ht="22" customHeight="1" spans="1:6">
      <c r="A19" s="11" t="s">
        <v>72</v>
      </c>
      <c r="B19" s="12" t="s">
        <v>115</v>
      </c>
      <c r="C19" s="13"/>
      <c r="D19" s="14"/>
      <c r="E19" s="14"/>
      <c r="F19" s="14">
        <f t="shared" si="0"/>
        <v>0</v>
      </c>
    </row>
    <row r="20" s="20" customFormat="1" ht="22" customHeight="1" spans="1:6">
      <c r="A20" s="11" t="s">
        <v>116</v>
      </c>
      <c r="B20" s="12" t="s">
        <v>117</v>
      </c>
      <c r="C20" s="13" t="s">
        <v>118</v>
      </c>
      <c r="D20" s="14">
        <v>295</v>
      </c>
      <c r="E20" s="15"/>
      <c r="F20" s="14">
        <f t="shared" si="0"/>
        <v>0</v>
      </c>
    </row>
    <row r="21" s="20" customFormat="1" ht="22" customHeight="1" spans="1:6">
      <c r="A21" s="11" t="s">
        <v>119</v>
      </c>
      <c r="B21" s="12" t="s">
        <v>120</v>
      </c>
      <c r="C21" s="13" t="s">
        <v>121</v>
      </c>
      <c r="D21" s="14">
        <v>590</v>
      </c>
      <c r="E21" s="15"/>
      <c r="F21" s="14">
        <f t="shared" si="0"/>
        <v>0</v>
      </c>
    </row>
    <row r="22" s="20" customFormat="1" ht="27" customHeight="1" spans="1:6">
      <c r="A22" s="13"/>
      <c r="B22" s="27" t="s">
        <v>122</v>
      </c>
      <c r="C22" s="27" t="s">
        <v>89</v>
      </c>
      <c r="D22" s="14">
        <f>SUM(F5:F21)</f>
        <v>0</v>
      </c>
      <c r="E22" s="14"/>
      <c r="F22" s="14"/>
    </row>
    <row r="23" s="19" customFormat="1" customHeight="1" spans="1:6">
      <c r="A23" s="29"/>
      <c r="B23" s="30"/>
      <c r="C23" s="29"/>
      <c r="D23" s="29"/>
      <c r="E23" s="29"/>
      <c r="F23" s="29"/>
    </row>
    <row r="24" s="19" customFormat="1" customHeight="1" spans="1:6">
      <c r="A24" s="29"/>
      <c r="B24" s="30"/>
      <c r="C24" s="29"/>
      <c r="D24" s="29"/>
      <c r="E24" s="29"/>
      <c r="F24" s="29"/>
    </row>
    <row r="25" s="19" customFormat="1" customHeight="1" spans="1:6">
      <c r="A25" s="20"/>
      <c r="B25" s="20"/>
      <c r="C25" s="20"/>
      <c r="D25" s="20"/>
      <c r="E25" s="20"/>
      <c r="F25" s="20"/>
    </row>
    <row r="26" s="19" customFormat="1" customHeight="1" spans="1:7">
      <c r="A26" s="20"/>
      <c r="B26" s="30"/>
      <c r="C26" s="20"/>
      <c r="D26" s="20"/>
      <c r="E26" s="29"/>
      <c r="F26" s="29"/>
      <c r="G26" s="29"/>
    </row>
  </sheetData>
  <sheetProtection algorithmName="SHA-512" hashValue="RMpgeoibPjgV5RuFAikLv4cOC7jjYmRRmogsBpB6x1Q0RjEuTKCJ36W0qT4n9aPdSuYINnGDTuNCTGRjixo08Q==" saltValue="WG4W+1209ZV9BIoCGjktKQ==" spinCount="100000" sheet="1" objects="1"/>
  <mergeCells count="8">
    <mergeCell ref="A1:F1"/>
    <mergeCell ref="A2:D2"/>
    <mergeCell ref="E2:F2"/>
    <mergeCell ref="A3:F3"/>
    <mergeCell ref="D22:F22"/>
    <mergeCell ref="A23:F23"/>
    <mergeCell ref="A24:F24"/>
    <mergeCell ref="E26:G2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Zeros="0" view="pageBreakPreview" zoomScaleNormal="100" workbookViewId="0">
      <pane xSplit="4" ySplit="4" topLeftCell="E5" activePane="bottomRight" state="frozen"/>
      <selection/>
      <selection pane="topRight"/>
      <selection pane="bottomLeft"/>
      <selection pane="bottomRight" activeCell="G13" sqref="G13"/>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9"/>
      <c r="F2" s="29"/>
    </row>
    <row r="3" s="20" customFormat="1" ht="26" customHeight="1" spans="1:6">
      <c r="A3" s="25" t="s">
        <v>123</v>
      </c>
      <c r="B3" s="26"/>
      <c r="C3" s="25"/>
      <c r="D3" s="25"/>
      <c r="E3" s="25"/>
      <c r="F3" s="25"/>
    </row>
    <row r="4" s="20" customFormat="1" ht="27" customHeight="1" spans="1:6">
      <c r="A4" s="13" t="s">
        <v>62</v>
      </c>
      <c r="B4" s="27" t="s">
        <v>63</v>
      </c>
      <c r="C4" s="13" t="s">
        <v>64</v>
      </c>
      <c r="D4" s="13" t="s">
        <v>65</v>
      </c>
      <c r="E4" s="13" t="s">
        <v>66</v>
      </c>
      <c r="F4" s="13" t="s">
        <v>67</v>
      </c>
    </row>
    <row r="5" s="20" customFormat="1" ht="27" customHeight="1" spans="1:6">
      <c r="A5" s="11" t="s">
        <v>124</v>
      </c>
      <c r="B5" s="12" t="s">
        <v>125</v>
      </c>
      <c r="C5" s="13"/>
      <c r="D5" s="13"/>
      <c r="E5" s="13"/>
      <c r="F5" s="14"/>
    </row>
    <row r="6" s="20" customFormat="1" ht="27" customHeight="1" spans="1:6">
      <c r="A6" s="11" t="s">
        <v>126</v>
      </c>
      <c r="B6" s="12" t="s">
        <v>127</v>
      </c>
      <c r="C6" s="13"/>
      <c r="D6" s="13"/>
      <c r="E6" s="13"/>
      <c r="F6" s="14"/>
    </row>
    <row r="7" s="20" customFormat="1" ht="27" customHeight="1" spans="1:6">
      <c r="A7" s="11" t="s">
        <v>72</v>
      </c>
      <c r="B7" s="12" t="s">
        <v>128</v>
      </c>
      <c r="C7" s="13" t="s">
        <v>118</v>
      </c>
      <c r="D7" s="31">
        <v>250</v>
      </c>
      <c r="E7" s="32"/>
      <c r="F7" s="14">
        <f>D7*E7</f>
        <v>0</v>
      </c>
    </row>
    <row r="8" s="20" customFormat="1" ht="27" customHeight="1" spans="1:6">
      <c r="A8" s="11" t="s">
        <v>129</v>
      </c>
      <c r="B8" s="12" t="s">
        <v>130</v>
      </c>
      <c r="C8" s="13"/>
      <c r="D8" s="13"/>
      <c r="E8" s="13"/>
      <c r="F8" s="14">
        <f t="shared" ref="F8:F19" si="0">D8*E8</f>
        <v>0</v>
      </c>
    </row>
    <row r="9" s="20" customFormat="1" ht="27" customHeight="1" spans="1:6">
      <c r="A9" s="11" t="s">
        <v>131</v>
      </c>
      <c r="B9" s="12" t="s">
        <v>132</v>
      </c>
      <c r="C9" s="13" t="s">
        <v>118</v>
      </c>
      <c r="D9" s="31">
        <v>2752</v>
      </c>
      <c r="E9" s="32"/>
      <c r="F9" s="14">
        <f t="shared" si="0"/>
        <v>0</v>
      </c>
    </row>
    <row r="10" s="20" customFormat="1" ht="27" customHeight="1" spans="1:6">
      <c r="A10" s="11" t="s">
        <v>133</v>
      </c>
      <c r="B10" s="12" t="s">
        <v>134</v>
      </c>
      <c r="C10" s="13"/>
      <c r="D10" s="13"/>
      <c r="E10" s="13"/>
      <c r="F10" s="14">
        <f t="shared" si="0"/>
        <v>0</v>
      </c>
    </row>
    <row r="11" s="20" customFormat="1" ht="27" customHeight="1" spans="1:6">
      <c r="A11" s="11" t="s">
        <v>135</v>
      </c>
      <c r="B11" s="12" t="s">
        <v>136</v>
      </c>
      <c r="C11" s="13"/>
      <c r="D11" s="13"/>
      <c r="E11" s="13"/>
      <c r="F11" s="14">
        <f t="shared" si="0"/>
        <v>0</v>
      </c>
    </row>
    <row r="12" s="20" customFormat="1" ht="27" customHeight="1" spans="1:6">
      <c r="A12" s="11" t="s">
        <v>72</v>
      </c>
      <c r="B12" s="16" t="s">
        <v>137</v>
      </c>
      <c r="C12" s="13" t="s">
        <v>118</v>
      </c>
      <c r="D12" s="31">
        <v>2752</v>
      </c>
      <c r="E12" s="32"/>
      <c r="F12" s="14">
        <f t="shared" si="0"/>
        <v>0</v>
      </c>
    </row>
    <row r="13" s="20" customFormat="1" ht="27" customHeight="1" spans="1:6">
      <c r="A13" s="11" t="s">
        <v>138</v>
      </c>
      <c r="B13" s="12" t="s">
        <v>139</v>
      </c>
      <c r="C13" s="13"/>
      <c r="D13" s="13"/>
      <c r="E13" s="13"/>
      <c r="F13" s="14">
        <f t="shared" si="0"/>
        <v>0</v>
      </c>
    </row>
    <row r="14" s="20" customFormat="1" ht="27" customHeight="1" spans="1:6">
      <c r="A14" s="11" t="s">
        <v>140</v>
      </c>
      <c r="B14" s="12" t="s">
        <v>139</v>
      </c>
      <c r="C14" s="13"/>
      <c r="D14" s="13"/>
      <c r="E14" s="13"/>
      <c r="F14" s="14">
        <f t="shared" si="0"/>
        <v>0</v>
      </c>
    </row>
    <row r="15" s="20" customFormat="1" ht="27" customHeight="1" spans="1:6">
      <c r="A15" s="11" t="s">
        <v>72</v>
      </c>
      <c r="B15" s="12" t="s">
        <v>141</v>
      </c>
      <c r="C15" s="13" t="s">
        <v>96</v>
      </c>
      <c r="D15" s="31">
        <v>84.5</v>
      </c>
      <c r="E15" s="32"/>
      <c r="F15" s="14">
        <f t="shared" si="0"/>
        <v>0</v>
      </c>
    </row>
    <row r="16" s="20" customFormat="1" ht="27" customHeight="1" spans="1:6">
      <c r="A16" s="11" t="s">
        <v>75</v>
      </c>
      <c r="B16" s="12" t="s">
        <v>142</v>
      </c>
      <c r="C16" s="13" t="s">
        <v>118</v>
      </c>
      <c r="D16" s="31">
        <v>100</v>
      </c>
      <c r="E16" s="32"/>
      <c r="F16" s="14">
        <f t="shared" si="0"/>
        <v>0</v>
      </c>
    </row>
    <row r="17" s="20" customFormat="1" ht="27" customHeight="1" spans="1:6">
      <c r="A17" s="11" t="s">
        <v>77</v>
      </c>
      <c r="B17" s="12" t="s">
        <v>143</v>
      </c>
      <c r="C17" s="13" t="s">
        <v>118</v>
      </c>
      <c r="D17" s="31">
        <v>563.333</v>
      </c>
      <c r="E17" s="32"/>
      <c r="F17" s="14">
        <f t="shared" si="0"/>
        <v>0</v>
      </c>
    </row>
    <row r="18" s="20" customFormat="1" ht="27" customHeight="1" spans="1:6">
      <c r="A18" s="11" t="s">
        <v>144</v>
      </c>
      <c r="B18" s="12" t="s">
        <v>145</v>
      </c>
      <c r="C18" s="13" t="s">
        <v>146</v>
      </c>
      <c r="D18" s="31">
        <v>165</v>
      </c>
      <c r="E18" s="32"/>
      <c r="F18" s="14">
        <f t="shared" si="0"/>
        <v>0</v>
      </c>
    </row>
    <row r="19" s="20" customFormat="1" ht="27" customHeight="1" spans="1:6">
      <c r="A19" s="11" t="s">
        <v>147</v>
      </c>
      <c r="B19" s="12" t="s">
        <v>148</v>
      </c>
      <c r="C19" s="13" t="s">
        <v>149</v>
      </c>
      <c r="D19" s="31">
        <v>0.07</v>
      </c>
      <c r="E19" s="32"/>
      <c r="F19" s="14">
        <f t="shared" si="0"/>
        <v>0</v>
      </c>
    </row>
    <row r="20" s="20" customFormat="1" ht="27" customHeight="1" spans="1:6">
      <c r="A20" s="13"/>
      <c r="B20" s="27" t="s">
        <v>150</v>
      </c>
      <c r="C20" s="27" t="s">
        <v>89</v>
      </c>
      <c r="D20" s="9">
        <f>SUM(F5:F19)</f>
        <v>0</v>
      </c>
      <c r="E20" s="9"/>
      <c r="F20" s="9"/>
    </row>
    <row r="21" s="19" customFormat="1" customHeight="1" spans="1:6">
      <c r="A21" s="29"/>
      <c r="B21" s="30"/>
      <c r="C21" s="29"/>
      <c r="D21" s="29"/>
      <c r="E21" s="29"/>
      <c r="F21" s="29"/>
    </row>
    <row r="22" s="19" customFormat="1" customHeight="1" spans="1:6">
      <c r="A22" s="29"/>
      <c r="B22" s="30"/>
      <c r="C22" s="29"/>
      <c r="D22" s="29"/>
      <c r="E22" s="29"/>
      <c r="F22" s="29"/>
    </row>
    <row r="23" s="19" customFormat="1" customHeight="1" spans="1:6">
      <c r="A23" s="20"/>
      <c r="B23" s="20"/>
      <c r="C23" s="20"/>
      <c r="D23" s="20"/>
      <c r="E23" s="20"/>
      <c r="F23" s="20"/>
    </row>
    <row r="24" s="19" customFormat="1" customHeight="1" spans="1:7">
      <c r="A24" s="20"/>
      <c r="B24" s="30"/>
      <c r="C24" s="20"/>
      <c r="D24" s="20"/>
      <c r="E24" s="29"/>
      <c r="F24" s="29"/>
      <c r="G24" s="29"/>
    </row>
  </sheetData>
  <sheetProtection algorithmName="SHA-512" hashValue="bBjVMkib/sD/xHlLgN9UxpKDG+syIdirt99xCRboa4OkyVEs5M84kjex0m6OD2WFKViVvXG/+mVmj2H6QRF7GA==" saltValue="33krTdr3F62pjy03BgvVxg==" spinCount="100000" sheet="1" objects="1"/>
  <mergeCells count="8">
    <mergeCell ref="A1:F1"/>
    <mergeCell ref="A2:D2"/>
    <mergeCell ref="E2:F2"/>
    <mergeCell ref="A3:F3"/>
    <mergeCell ref="D20:F20"/>
    <mergeCell ref="A21:F21"/>
    <mergeCell ref="A22:F22"/>
    <mergeCell ref="E24:G2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Zeros="0" view="pageBreakPreview" zoomScaleNormal="100" workbookViewId="0">
      <pane xSplit="3" ySplit="4" topLeftCell="D5" activePane="bottomRight" state="frozen"/>
      <selection/>
      <selection pane="topRight"/>
      <selection pane="bottomLeft"/>
      <selection pane="bottomRight" activeCell="H10" sqref="H10"/>
    </sheetView>
  </sheetViews>
  <sheetFormatPr defaultColWidth="9" defaultRowHeight="33" customHeight="1" outlineLevelCol="6"/>
  <cols>
    <col min="1" max="1" width="9.375" style="20" customWidth="1"/>
    <col min="2" max="2" width="33.5" style="20" customWidth="1"/>
    <col min="3" max="3" width="5.5" style="20" customWidth="1"/>
    <col min="4" max="6" width="9.5" style="20" customWidth="1"/>
    <col min="7" max="8" width="15.25" style="19" customWidth="1"/>
    <col min="9" max="16384" width="9" style="19"/>
  </cols>
  <sheetData>
    <row r="1" s="19" customFormat="1" customHeight="1" spans="1:6">
      <c r="A1" s="21" t="s">
        <v>60</v>
      </c>
      <c r="B1" s="22"/>
      <c r="C1" s="21"/>
      <c r="D1" s="21"/>
      <c r="E1" s="21"/>
      <c r="F1" s="21"/>
    </row>
    <row r="2" s="19" customFormat="1" customHeight="1" spans="1:6">
      <c r="A2" s="23" t="str">
        <f>投标报价汇总表!A2</f>
        <v>标段： 杨庙镇C105跃进路提档升级过程工程</v>
      </c>
      <c r="B2" s="24"/>
      <c r="C2" s="23"/>
      <c r="D2" s="23"/>
      <c r="E2" s="23"/>
      <c r="F2" s="23"/>
    </row>
    <row r="3" s="20" customFormat="1" ht="26" customHeight="1" spans="1:6">
      <c r="A3" s="25" t="s">
        <v>151</v>
      </c>
      <c r="B3" s="26"/>
      <c r="C3" s="25"/>
      <c r="D3" s="25"/>
      <c r="E3" s="25"/>
      <c r="F3" s="25"/>
    </row>
    <row r="4" s="20" customFormat="1" ht="27" customHeight="1" spans="1:6">
      <c r="A4" s="13" t="s">
        <v>62</v>
      </c>
      <c r="B4" s="27" t="s">
        <v>63</v>
      </c>
      <c r="C4" s="13" t="s">
        <v>64</v>
      </c>
      <c r="D4" s="13" t="s">
        <v>65</v>
      </c>
      <c r="E4" s="13" t="s">
        <v>66</v>
      </c>
      <c r="F4" s="13" t="s">
        <v>67</v>
      </c>
    </row>
    <row r="5" s="20" customFormat="1" ht="21" customHeight="1" spans="1:6">
      <c r="A5" s="11" t="s">
        <v>152</v>
      </c>
      <c r="B5" s="12" t="s">
        <v>153</v>
      </c>
      <c r="C5" s="13"/>
      <c r="D5" s="14"/>
      <c r="E5" s="14"/>
      <c r="F5" s="28"/>
    </row>
    <row r="6" s="20" customFormat="1" ht="21" customHeight="1" spans="1:6">
      <c r="A6" s="11" t="s">
        <v>154</v>
      </c>
      <c r="B6" s="12" t="s">
        <v>155</v>
      </c>
      <c r="C6" s="13"/>
      <c r="D6" s="14"/>
      <c r="E6" s="14"/>
      <c r="F6" s="28"/>
    </row>
    <row r="7" s="20" customFormat="1" ht="21" customHeight="1" spans="1:6">
      <c r="A7" s="11" t="s">
        <v>156</v>
      </c>
      <c r="B7" s="12" t="s">
        <v>157</v>
      </c>
      <c r="C7" s="13" t="s">
        <v>158</v>
      </c>
      <c r="D7" s="14">
        <v>4</v>
      </c>
      <c r="E7" s="15"/>
      <c r="F7" s="28">
        <f>D7*E7</f>
        <v>0</v>
      </c>
    </row>
    <row r="8" s="20" customFormat="1" ht="21" customHeight="1" spans="1:6">
      <c r="A8" s="11" t="s">
        <v>159</v>
      </c>
      <c r="B8" s="12" t="s">
        <v>160</v>
      </c>
      <c r="C8" s="13" t="s">
        <v>158</v>
      </c>
      <c r="D8" s="14">
        <v>1</v>
      </c>
      <c r="E8" s="15"/>
      <c r="F8" s="28">
        <f>D8*E8</f>
        <v>0</v>
      </c>
    </row>
    <row r="9" s="20" customFormat="1" ht="21" customHeight="1" spans="1:6">
      <c r="A9" s="11" t="s">
        <v>161</v>
      </c>
      <c r="B9" s="12" t="s">
        <v>162</v>
      </c>
      <c r="C9" s="13"/>
      <c r="D9" s="14"/>
      <c r="E9" s="14"/>
      <c r="F9" s="28">
        <f>D9*E9</f>
        <v>0</v>
      </c>
    </row>
    <row r="10" s="20" customFormat="1" ht="21" customHeight="1" spans="1:6">
      <c r="A10" s="11" t="s">
        <v>156</v>
      </c>
      <c r="B10" s="12" t="s">
        <v>163</v>
      </c>
      <c r="C10" s="13" t="s">
        <v>158</v>
      </c>
      <c r="D10" s="14">
        <v>30</v>
      </c>
      <c r="E10" s="15"/>
      <c r="F10" s="28"/>
    </row>
    <row r="11" s="20" customFormat="1" ht="21" customHeight="1" spans="1:6">
      <c r="A11" s="11" t="s">
        <v>159</v>
      </c>
      <c r="B11" s="12" t="s">
        <v>164</v>
      </c>
      <c r="C11" s="13" t="s">
        <v>158</v>
      </c>
      <c r="D11" s="14">
        <v>6</v>
      </c>
      <c r="E11" s="15"/>
      <c r="F11" s="28"/>
    </row>
    <row r="12" s="20" customFormat="1" ht="21" customHeight="1" spans="1:6">
      <c r="A12" s="11" t="s">
        <v>165</v>
      </c>
      <c r="B12" s="12" t="s">
        <v>166</v>
      </c>
      <c r="C12" s="13" t="s">
        <v>158</v>
      </c>
      <c r="D12" s="14">
        <v>1</v>
      </c>
      <c r="E12" s="15"/>
      <c r="F12" s="28"/>
    </row>
    <row r="13" s="20" customFormat="1" ht="21" customHeight="1" spans="1:6">
      <c r="A13" s="11" t="s">
        <v>167</v>
      </c>
      <c r="B13" s="12" t="s">
        <v>168</v>
      </c>
      <c r="C13" s="13"/>
      <c r="D13" s="14"/>
      <c r="E13" s="14"/>
      <c r="F13" s="28"/>
    </row>
    <row r="14" s="20" customFormat="1" ht="21" customHeight="1" spans="1:6">
      <c r="A14" s="11" t="s">
        <v>156</v>
      </c>
      <c r="B14" s="12" t="s">
        <v>169</v>
      </c>
      <c r="C14" s="13" t="s">
        <v>118</v>
      </c>
      <c r="D14" s="14">
        <v>160</v>
      </c>
      <c r="E14" s="15"/>
      <c r="F14" s="28"/>
    </row>
    <row r="15" s="20" customFormat="1" ht="21" customHeight="1" spans="1:6">
      <c r="A15" s="11" t="s">
        <v>170</v>
      </c>
      <c r="B15" s="12" t="s">
        <v>171</v>
      </c>
      <c r="C15" s="13"/>
      <c r="D15" s="14"/>
      <c r="E15" s="14"/>
      <c r="F15" s="28"/>
    </row>
    <row r="16" s="20" customFormat="1" ht="32" customHeight="1" spans="1:6">
      <c r="A16" s="11" t="s">
        <v>156</v>
      </c>
      <c r="B16" s="16" t="s">
        <v>172</v>
      </c>
      <c r="C16" s="13" t="s">
        <v>158</v>
      </c>
      <c r="D16" s="14">
        <v>35</v>
      </c>
      <c r="E16" s="15"/>
      <c r="F16" s="28"/>
    </row>
    <row r="17" s="20" customFormat="1" ht="21" customHeight="1" spans="1:6">
      <c r="A17" s="11" t="s">
        <v>159</v>
      </c>
      <c r="B17" s="12" t="s">
        <v>173</v>
      </c>
      <c r="C17" s="13" t="s">
        <v>158</v>
      </c>
      <c r="D17" s="14">
        <v>1</v>
      </c>
      <c r="E17" s="15"/>
      <c r="F17" s="28"/>
    </row>
    <row r="18" s="20" customFormat="1" ht="28" customHeight="1" spans="1:6">
      <c r="A18" s="11" t="s">
        <v>165</v>
      </c>
      <c r="B18" s="16" t="s">
        <v>174</v>
      </c>
      <c r="C18" s="13" t="s">
        <v>121</v>
      </c>
      <c r="D18" s="14">
        <v>410</v>
      </c>
      <c r="E18" s="15"/>
      <c r="F18" s="28"/>
    </row>
    <row r="19" s="20" customFormat="1" ht="28" customHeight="1" spans="1:6">
      <c r="A19" s="11" t="s">
        <v>175</v>
      </c>
      <c r="B19" s="16" t="s">
        <v>176</v>
      </c>
      <c r="C19" s="13" t="s">
        <v>121</v>
      </c>
      <c r="D19" s="14">
        <v>1</v>
      </c>
      <c r="E19" s="15"/>
      <c r="F19" s="28"/>
    </row>
    <row r="20" s="20" customFormat="1" ht="21" customHeight="1" spans="1:6">
      <c r="A20" s="11" t="s">
        <v>177</v>
      </c>
      <c r="B20" s="12" t="s">
        <v>178</v>
      </c>
      <c r="C20" s="13" t="s">
        <v>121</v>
      </c>
      <c r="D20" s="14">
        <v>1015</v>
      </c>
      <c r="E20" s="15"/>
      <c r="F20" s="28">
        <f t="shared" ref="F20:F30" si="0">D20*E20</f>
        <v>0</v>
      </c>
    </row>
    <row r="21" s="20" customFormat="1" ht="21" customHeight="1" spans="1:6">
      <c r="A21" s="11" t="s">
        <v>179</v>
      </c>
      <c r="B21" s="12" t="s">
        <v>180</v>
      </c>
      <c r="C21" s="13" t="s">
        <v>121</v>
      </c>
      <c r="D21" s="14">
        <v>50</v>
      </c>
      <c r="E21" s="15"/>
      <c r="F21" s="28">
        <f t="shared" si="0"/>
        <v>0</v>
      </c>
    </row>
    <row r="22" s="20" customFormat="1" ht="21" customHeight="1" spans="1:6">
      <c r="A22" s="11" t="s">
        <v>181</v>
      </c>
      <c r="B22" s="12" t="s">
        <v>182</v>
      </c>
      <c r="C22" s="13" t="s">
        <v>121</v>
      </c>
      <c r="D22" s="14">
        <v>210</v>
      </c>
      <c r="E22" s="15"/>
      <c r="F22" s="28">
        <f t="shared" si="0"/>
        <v>0</v>
      </c>
    </row>
    <row r="23" s="20" customFormat="1" ht="21" customHeight="1" spans="1:6">
      <c r="A23" s="11" t="s">
        <v>183</v>
      </c>
      <c r="B23" s="12" t="s">
        <v>184</v>
      </c>
      <c r="C23" s="13" t="s">
        <v>185</v>
      </c>
      <c r="D23" s="14">
        <v>1</v>
      </c>
      <c r="E23" s="15"/>
      <c r="F23" s="28">
        <f t="shared" si="0"/>
        <v>0</v>
      </c>
    </row>
    <row r="24" s="20" customFormat="1" ht="21" customHeight="1" spans="1:6">
      <c r="A24" s="11" t="s">
        <v>186</v>
      </c>
      <c r="B24" s="12" t="s">
        <v>187</v>
      </c>
      <c r="C24" s="13" t="s">
        <v>188</v>
      </c>
      <c r="D24" s="14">
        <v>1</v>
      </c>
      <c r="E24" s="15"/>
      <c r="F24" s="28">
        <f t="shared" si="0"/>
        <v>0</v>
      </c>
    </row>
    <row r="25" s="20" customFormat="1" ht="21" customHeight="1" spans="1:6">
      <c r="A25" s="11" t="s">
        <v>189</v>
      </c>
      <c r="B25" s="12" t="s">
        <v>190</v>
      </c>
      <c r="C25" s="13" t="s">
        <v>188</v>
      </c>
      <c r="D25" s="14">
        <v>35</v>
      </c>
      <c r="E25" s="15"/>
      <c r="F25" s="28">
        <f t="shared" si="0"/>
        <v>0</v>
      </c>
    </row>
    <row r="26" s="20" customFormat="1" ht="21" customHeight="1" spans="1:6">
      <c r="A26" s="11" t="s">
        <v>191</v>
      </c>
      <c r="B26" s="12" t="s">
        <v>192</v>
      </c>
      <c r="C26" s="13" t="s">
        <v>188</v>
      </c>
      <c r="D26" s="14">
        <v>8</v>
      </c>
      <c r="E26" s="15"/>
      <c r="F26" s="28">
        <f t="shared" si="0"/>
        <v>0</v>
      </c>
    </row>
    <row r="27" s="20" customFormat="1" ht="21" customHeight="1" spans="1:6">
      <c r="A27" s="11" t="s">
        <v>193</v>
      </c>
      <c r="B27" s="12" t="s">
        <v>194</v>
      </c>
      <c r="C27" s="13"/>
      <c r="D27" s="14"/>
      <c r="E27" s="14"/>
      <c r="F27" s="28">
        <f t="shared" si="0"/>
        <v>0</v>
      </c>
    </row>
    <row r="28" s="20" customFormat="1" ht="21" customHeight="1" spans="1:6">
      <c r="A28" s="11" t="s">
        <v>38</v>
      </c>
      <c r="B28" s="12" t="s">
        <v>195</v>
      </c>
      <c r="C28" s="13" t="s">
        <v>188</v>
      </c>
      <c r="D28" s="14">
        <v>33</v>
      </c>
      <c r="E28" s="14">
        <v>200</v>
      </c>
      <c r="F28" s="28">
        <f t="shared" si="0"/>
        <v>6600</v>
      </c>
    </row>
    <row r="29" s="20" customFormat="1" ht="21" customHeight="1" spans="1:6">
      <c r="A29" s="11" t="s">
        <v>40</v>
      </c>
      <c r="B29" s="12" t="s">
        <v>196</v>
      </c>
      <c r="C29" s="13" t="s">
        <v>188</v>
      </c>
      <c r="D29" s="14">
        <v>1</v>
      </c>
      <c r="E29" s="14">
        <v>400</v>
      </c>
      <c r="F29" s="28">
        <f t="shared" si="0"/>
        <v>400</v>
      </c>
    </row>
    <row r="30" s="20" customFormat="1" ht="21" customHeight="1" spans="1:6">
      <c r="A30" s="11" t="s">
        <v>42</v>
      </c>
      <c r="B30" s="12" t="s">
        <v>197</v>
      </c>
      <c r="C30" s="13" t="s">
        <v>188</v>
      </c>
      <c r="D30" s="14">
        <v>1</v>
      </c>
      <c r="E30" s="14">
        <v>600</v>
      </c>
      <c r="F30" s="28">
        <f t="shared" si="0"/>
        <v>600</v>
      </c>
    </row>
    <row r="31" s="20" customFormat="1" ht="27" customHeight="1" spans="1:6">
      <c r="A31" s="13"/>
      <c r="B31" s="27" t="s">
        <v>198</v>
      </c>
      <c r="C31" s="27" t="s">
        <v>89</v>
      </c>
      <c r="D31" s="14">
        <f>SUM(F5:F30)</f>
        <v>7600</v>
      </c>
      <c r="E31" s="14"/>
      <c r="F31" s="14"/>
    </row>
    <row r="32" s="19" customFormat="1" customHeight="1" spans="1:6">
      <c r="A32" s="29"/>
      <c r="B32" s="30"/>
      <c r="C32" s="29"/>
      <c r="D32" s="29"/>
      <c r="E32" s="29"/>
      <c r="F32" s="29"/>
    </row>
    <row r="33" s="19" customFormat="1" customHeight="1" spans="1:6">
      <c r="A33" s="29"/>
      <c r="B33" s="30"/>
      <c r="C33" s="29"/>
      <c r="D33" s="29"/>
      <c r="E33" s="29"/>
      <c r="F33" s="29"/>
    </row>
    <row r="34" s="19" customFormat="1" customHeight="1" spans="1:6">
      <c r="A34" s="20"/>
      <c r="B34" s="20"/>
      <c r="C34" s="20"/>
      <c r="D34" s="20"/>
      <c r="E34" s="20"/>
      <c r="F34" s="20"/>
    </row>
    <row r="35" s="19" customFormat="1" customHeight="1" spans="1:7">
      <c r="A35" s="20"/>
      <c r="B35" s="30"/>
      <c r="C35" s="20"/>
      <c r="D35" s="20"/>
      <c r="E35" s="29"/>
      <c r="F35" s="29"/>
      <c r="G35" s="29"/>
    </row>
  </sheetData>
  <sheetProtection algorithmName="SHA-512" hashValue="uDs4B1xXaZTTCogqqWcdkAlZT82B/Y9F78iOXKQwv3paoEItY/2FaW6T00MQ0/r5XwWjJnE/sDNhM7U+wqxWvg==" saltValue="mquT3Jz9uxS+rctrtd/jLw==" spinCount="100000" sheet="1" objects="1"/>
  <mergeCells count="8">
    <mergeCell ref="A1:F1"/>
    <mergeCell ref="A2:D2"/>
    <mergeCell ref="E2:F2"/>
    <mergeCell ref="A3:F3"/>
    <mergeCell ref="D31:F31"/>
    <mergeCell ref="A32:F32"/>
    <mergeCell ref="A33:F33"/>
    <mergeCell ref="E35:G3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view="pageBreakPreview" zoomScaleNormal="100" workbookViewId="0">
      <selection activeCell="H11" sqref="H11"/>
    </sheetView>
  </sheetViews>
  <sheetFormatPr defaultColWidth="9" defaultRowHeight="33" customHeight="1" outlineLevelCol="6"/>
  <cols>
    <col min="1" max="1" width="9.375" style="2" customWidth="1"/>
    <col min="2" max="2" width="33.5" style="2" customWidth="1"/>
    <col min="3" max="3" width="5.5" style="2" customWidth="1"/>
    <col min="4" max="6" width="9.5" style="2" customWidth="1"/>
    <col min="7" max="8" width="15.25" style="1" customWidth="1"/>
    <col min="9" max="16384" width="9" style="1"/>
  </cols>
  <sheetData>
    <row r="1" s="1" customFormat="1" customHeight="1" spans="1:6">
      <c r="A1" s="3" t="s">
        <v>60</v>
      </c>
      <c r="B1" s="4"/>
      <c r="C1" s="3"/>
      <c r="D1" s="3"/>
      <c r="E1" s="3"/>
      <c r="F1" s="3"/>
    </row>
    <row r="2" s="1" customFormat="1" customHeight="1" spans="1:6">
      <c r="A2" s="5" t="str">
        <f>投标报价汇总表!A2</f>
        <v>标段： 杨庙镇C105跃进路提档升级过程工程</v>
      </c>
      <c r="B2" s="6"/>
      <c r="C2" s="5"/>
      <c r="D2" s="5"/>
      <c r="E2" s="5"/>
      <c r="F2" s="5"/>
    </row>
    <row r="3" s="2" customFormat="1" ht="26" customHeight="1" spans="1:6">
      <c r="A3" s="7" t="s">
        <v>199</v>
      </c>
      <c r="B3" s="8"/>
      <c r="C3" s="7"/>
      <c r="D3" s="7"/>
      <c r="E3" s="7"/>
      <c r="F3" s="7"/>
    </row>
    <row r="4" s="2" customFormat="1" ht="27" customHeight="1" spans="1:6">
      <c r="A4" s="9" t="s">
        <v>62</v>
      </c>
      <c r="B4" s="10" t="s">
        <v>63</v>
      </c>
      <c r="C4" s="9" t="s">
        <v>64</v>
      </c>
      <c r="D4" s="9" t="s">
        <v>65</v>
      </c>
      <c r="E4" s="9" t="s">
        <v>66</v>
      </c>
      <c r="F4" s="9" t="s">
        <v>67</v>
      </c>
    </row>
    <row r="5" s="2" customFormat="1" ht="27" customHeight="1" spans="1:6">
      <c r="A5" s="11" t="s">
        <v>200</v>
      </c>
      <c r="B5" s="12" t="s">
        <v>201</v>
      </c>
      <c r="C5" s="13"/>
      <c r="D5" s="14"/>
      <c r="E5" s="14"/>
      <c r="F5" s="14"/>
    </row>
    <row r="6" s="2" customFormat="1" ht="27" customHeight="1" spans="1:6">
      <c r="A6" s="11" t="s">
        <v>202</v>
      </c>
      <c r="B6" s="12" t="s">
        <v>203</v>
      </c>
      <c r="C6" s="13" t="s">
        <v>96</v>
      </c>
      <c r="D6" s="14">
        <v>170</v>
      </c>
      <c r="E6" s="15"/>
      <c r="F6" s="14">
        <f>D6*E6</f>
        <v>0</v>
      </c>
    </row>
    <row r="7" s="2" customFormat="1" ht="27" customHeight="1" spans="1:6">
      <c r="A7" s="11" t="s">
        <v>204</v>
      </c>
      <c r="B7" s="12" t="s">
        <v>205</v>
      </c>
      <c r="C7" s="13"/>
      <c r="D7" s="14"/>
      <c r="E7" s="14"/>
      <c r="F7" s="14">
        <f t="shared" ref="F7:F14" si="0">D7*E7</f>
        <v>0</v>
      </c>
    </row>
    <row r="8" s="2" customFormat="1" ht="27" customHeight="1" spans="1:6">
      <c r="A8" s="11" t="s">
        <v>206</v>
      </c>
      <c r="B8" s="16" t="s">
        <v>207</v>
      </c>
      <c r="C8" s="13" t="s">
        <v>118</v>
      </c>
      <c r="D8" s="14">
        <v>563</v>
      </c>
      <c r="E8" s="15"/>
      <c r="F8" s="14">
        <f t="shared" si="0"/>
        <v>0</v>
      </c>
    </row>
    <row r="9" s="2" customFormat="1" ht="27" customHeight="1" spans="1:6">
      <c r="A9" s="11" t="s">
        <v>208</v>
      </c>
      <c r="B9" s="12" t="s">
        <v>209</v>
      </c>
      <c r="C9" s="13"/>
      <c r="D9" s="14"/>
      <c r="E9" s="14"/>
      <c r="F9" s="14">
        <f t="shared" si="0"/>
        <v>0</v>
      </c>
    </row>
    <row r="10" s="2" customFormat="1" ht="27" customHeight="1" spans="1:6">
      <c r="A10" s="11" t="s">
        <v>210</v>
      </c>
      <c r="B10" s="12" t="s">
        <v>211</v>
      </c>
      <c r="C10" s="13"/>
      <c r="D10" s="14"/>
      <c r="E10" s="14"/>
      <c r="F10" s="14">
        <f t="shared" si="0"/>
        <v>0</v>
      </c>
    </row>
    <row r="11" s="2" customFormat="1" ht="40" customHeight="1" spans="1:6">
      <c r="A11" s="11" t="s">
        <v>72</v>
      </c>
      <c r="B11" s="16" t="s">
        <v>212</v>
      </c>
      <c r="C11" s="13" t="s">
        <v>213</v>
      </c>
      <c r="D11" s="14">
        <v>50</v>
      </c>
      <c r="E11" s="15"/>
      <c r="F11" s="14">
        <f t="shared" si="0"/>
        <v>0</v>
      </c>
    </row>
    <row r="12" s="2" customFormat="1" ht="40" customHeight="1" spans="1:6">
      <c r="A12" s="11" t="s">
        <v>75</v>
      </c>
      <c r="B12" s="16" t="s">
        <v>214</v>
      </c>
      <c r="C12" s="13" t="s">
        <v>213</v>
      </c>
      <c r="D12" s="14">
        <v>101</v>
      </c>
      <c r="E12" s="15"/>
      <c r="F12" s="14">
        <f t="shared" si="0"/>
        <v>0</v>
      </c>
    </row>
    <row r="13" s="2" customFormat="1" ht="27" customHeight="1" spans="1:6">
      <c r="A13" s="11" t="s">
        <v>215</v>
      </c>
      <c r="B13" s="12" t="s">
        <v>216</v>
      </c>
      <c r="C13" s="13"/>
      <c r="D13" s="14"/>
      <c r="E13" s="14"/>
      <c r="F13" s="14">
        <f t="shared" si="0"/>
        <v>0</v>
      </c>
    </row>
    <row r="14" s="2" customFormat="1" ht="27" customHeight="1" spans="1:6">
      <c r="A14" s="11" t="s">
        <v>72</v>
      </c>
      <c r="B14" s="16" t="s">
        <v>217</v>
      </c>
      <c r="C14" s="13" t="s">
        <v>213</v>
      </c>
      <c r="D14" s="14">
        <v>19</v>
      </c>
      <c r="E14" s="15"/>
      <c r="F14" s="14">
        <f t="shared" si="0"/>
        <v>0</v>
      </c>
    </row>
    <row r="15" s="2" customFormat="1" ht="27" customHeight="1" spans="1:6">
      <c r="A15" s="9"/>
      <c r="B15" s="10" t="s">
        <v>218</v>
      </c>
      <c r="C15" s="10" t="s">
        <v>89</v>
      </c>
      <c r="D15" s="14">
        <f>SUM(F5:F14)</f>
        <v>0</v>
      </c>
      <c r="E15" s="14"/>
      <c r="F15" s="14"/>
    </row>
    <row r="16" s="1" customFormat="1" customHeight="1" spans="1:6">
      <c r="A16" s="17"/>
      <c r="B16" s="18"/>
      <c r="C16" s="17"/>
      <c r="D16" s="17"/>
      <c r="E16" s="17"/>
      <c r="F16" s="17"/>
    </row>
    <row r="17" s="1" customFormat="1" customHeight="1" spans="1:6">
      <c r="A17" s="17"/>
      <c r="B17" s="18"/>
      <c r="C17" s="17"/>
      <c r="D17" s="17"/>
      <c r="E17" s="17"/>
      <c r="F17" s="17"/>
    </row>
    <row r="18" s="1" customFormat="1" customHeight="1" spans="1:6">
      <c r="A18" s="2"/>
      <c r="B18" s="2"/>
      <c r="C18" s="2"/>
      <c r="D18" s="2"/>
      <c r="E18" s="2"/>
      <c r="F18" s="2"/>
    </row>
    <row r="19" s="1" customFormat="1" customHeight="1" spans="1:7">
      <c r="A19" s="2"/>
      <c r="B19" s="18"/>
      <c r="C19" s="2"/>
      <c r="D19" s="2"/>
      <c r="E19" s="17"/>
      <c r="F19" s="17"/>
      <c r="G19" s="17"/>
    </row>
  </sheetData>
  <sheetProtection algorithmName="SHA-512" hashValue="eNpb4CYdbSjxxLBW0bXwFNCgyrAstfS8yJYvovVh0rPWoqBTnykrefhsUlcT9ZBCehtWkTMNIGG437iSvE5TwA==" saltValue="zxuakAG5K3/LIyxGMrBKoA==" spinCount="100000" sheet="1" objects="1"/>
  <mergeCells count="8">
    <mergeCell ref="A1:F1"/>
    <mergeCell ref="A2:D2"/>
    <mergeCell ref="E2:F2"/>
    <mergeCell ref="A3:F3"/>
    <mergeCell ref="D15:F15"/>
    <mergeCell ref="A16:F16"/>
    <mergeCell ref="A17:F17"/>
    <mergeCell ref="E19:G19"/>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2" master="" otherUserPermission="visible"/>
  <rangeList sheetStid="3" master="" otherUserPermission="visible"/>
  <rangeList sheetStid="11" master="" otherUserPermission="visible"/>
  <rangeList sheetStid="12" master="" otherUserPermission="visible"/>
  <rangeList sheetStid="10"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8</vt:i4>
      </vt:variant>
    </vt:vector>
  </HeadingPairs>
  <TitlesOfParts>
    <vt:vector size="8" baseType="lpstr">
      <vt:lpstr>封面(工程量清单)</vt:lpstr>
      <vt:lpstr>总说明</vt:lpstr>
      <vt:lpstr>投标报价汇总表</vt:lpstr>
      <vt:lpstr>第100章</vt:lpstr>
      <vt:lpstr>第200章</vt:lpstr>
      <vt:lpstr>第300章</vt:lpstr>
      <vt:lpstr>第600章</vt:lpstr>
      <vt:lpstr>第700章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laide</cp:lastModifiedBy>
  <dcterms:created xsi:type="dcterms:W3CDTF">2024-04-02T02:11:00Z</dcterms:created>
  <dcterms:modified xsi:type="dcterms:W3CDTF">2025-08-13T08:03:47Z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16DEA11D03404F05BCFCDA5471974B0A_13</vt:lpwstr>
  </property>
  <property fmtid="{D5CDD505-2E9C-101B-9397-08002B2CF9AE}" pid="3" name="KSOProductBuildVer">
    <vt:lpwstr>2052-12.1.0.21915</vt:lpwstr>
  </property>
</Properties>
</file>